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026"/>
  <workbookPr filterPrivacy="1" defaultThemeVersion="124226"/>
  <xr:revisionPtr revIDLastSave="0" documentId="13_ncr:1_{C209E76C-FF14-4528-95EA-C46E21EC0FC8}" xr6:coauthVersionLast="45" xr6:coauthVersionMax="46" xr10:uidLastSave="{00000000-0000-0000-0000-000000000000}"/>
  <bookViews>
    <workbookView xWindow="-120" yWindow="-120" windowWidth="29040" windowHeight="15840" xr2:uid="{00000000-000D-0000-FFFF-FFFF00000000}"/>
  </bookViews>
  <sheets>
    <sheet name="Поселение" sheetId="2" r:id="rId1"/>
  </sheets>
  <definedNames>
    <definedName name="_xlnm._FilterDatabase" localSheetId="0" hidden="1">Поселение!$A$5:$S$11</definedName>
    <definedName name="_xlnm.Print_Titles" localSheetId="0">Поселение!$5:$11</definedName>
    <definedName name="_xlnm.Print_Area" localSheetId="0">Поселение!$A$1:$S$70</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R63" i="2" l="1"/>
  <c r="R61" i="2"/>
  <c r="R60" i="2" s="1"/>
  <c r="R59" i="2" s="1"/>
  <c r="R58" i="2"/>
  <c r="R56" i="2"/>
  <c r="R53" i="2"/>
  <c r="R52" i="2" s="1"/>
  <c r="R51" i="2" s="1"/>
  <c r="R49" i="2"/>
  <c r="R43" i="2"/>
  <c r="R41" i="2"/>
  <c r="R24" i="2"/>
  <c r="R21" i="2" s="1"/>
  <c r="R17" i="2"/>
  <c r="R14" i="2"/>
  <c r="O19" i="2"/>
  <c r="O18" i="2" s="1"/>
  <c r="N43" i="2"/>
  <c r="M43" i="2"/>
  <c r="N61" i="2"/>
  <c r="N60" i="2" s="1"/>
  <c r="N59" i="2" s="1"/>
  <c r="O61" i="2"/>
  <c r="O60" i="2" s="1"/>
  <c r="O59" i="2" s="1"/>
  <c r="P61" i="2"/>
  <c r="Q61" i="2"/>
  <c r="Q60" i="2" s="1"/>
  <c r="Q59" i="2" s="1"/>
  <c r="P60" i="2"/>
  <c r="P59" i="2" s="1"/>
  <c r="N57" i="2"/>
  <c r="O57" i="2"/>
  <c r="P57" i="2"/>
  <c r="Q57" i="2"/>
  <c r="R57" i="2"/>
  <c r="N55" i="2"/>
  <c r="O55" i="2"/>
  <c r="P55" i="2"/>
  <c r="Q55" i="2"/>
  <c r="Q54" i="2" s="1"/>
  <c r="R55" i="2"/>
  <c r="O54" i="2"/>
  <c r="N52" i="2"/>
  <c r="N51" i="2" s="1"/>
  <c r="O52" i="2"/>
  <c r="O51" i="2" s="1"/>
  <c r="P52" i="2"/>
  <c r="P51" i="2" s="1"/>
  <c r="Q52" i="2"/>
  <c r="Q51" i="2" s="1"/>
  <c r="N40" i="2"/>
  <c r="O40" i="2"/>
  <c r="P40" i="2"/>
  <c r="Q40" i="2"/>
  <c r="N18" i="2"/>
  <c r="P18" i="2"/>
  <c r="Q18" i="2"/>
  <c r="N14" i="2"/>
  <c r="O14" i="2"/>
  <c r="P14" i="2"/>
  <c r="Q14" i="2"/>
  <c r="R18" i="2" l="1"/>
  <c r="R13" i="2" s="1"/>
  <c r="R40" i="2"/>
  <c r="P54" i="2"/>
  <c r="R54" i="2"/>
  <c r="N54" i="2"/>
  <c r="M21" i="2"/>
  <c r="M18" i="2"/>
  <c r="M52" i="2"/>
  <c r="M51" i="2" s="1"/>
  <c r="M55" i="2"/>
  <c r="M57" i="2"/>
  <c r="M61" i="2"/>
  <c r="M60" i="2" s="1"/>
  <c r="M59" i="2" s="1"/>
  <c r="R12" i="2" l="1"/>
  <c r="N21" i="2"/>
  <c r="N13" i="2" s="1"/>
  <c r="N12" i="2" s="1"/>
  <c r="P21" i="2"/>
  <c r="P13" i="2" s="1"/>
  <c r="P12" i="2" s="1"/>
  <c r="Q21" i="2"/>
  <c r="Q13" i="2" s="1"/>
  <c r="Q12" i="2" s="1"/>
  <c r="M14" i="2"/>
  <c r="M13" i="2" s="1"/>
  <c r="O21" i="2"/>
  <c r="O13" i="2" s="1"/>
  <c r="O12" i="2" s="1"/>
  <c r="M54" i="2"/>
  <c r="M40" i="2"/>
  <c r="M12" i="2" l="1"/>
</calcChain>
</file>

<file path=xl/sharedStrings.xml><?xml version="1.0" encoding="utf-8"?>
<sst xmlns="http://schemas.openxmlformats.org/spreadsheetml/2006/main" count="550" uniqueCount="187">
  <si>
    <t/>
  </si>
  <si>
    <t>Наименование полномочия, расходного обязательства</t>
  </si>
  <si>
    <t>Код строки</t>
  </si>
  <si>
    <t>Правовое основание финансового обеспечения расходного полномочия субъекта Российской Федерации</t>
  </si>
  <si>
    <t>Код расхода по БК</t>
  </si>
  <si>
    <t>Объем средств на исполнение расходного обязательства</t>
  </si>
  <si>
    <t>Всего</t>
  </si>
  <si>
    <t>наименование, номер и дата</t>
  </si>
  <si>
    <t>номер статьи (подстатьи), пункта (подпункта)</t>
  </si>
  <si>
    <t>дата вступления в силу, срок действия</t>
  </si>
  <si>
    <t>номер пункта, подпункта</t>
  </si>
  <si>
    <t>раздел
подраздел</t>
  </si>
  <si>
    <t>утвержденные бюджетные назначения</t>
  </si>
  <si>
    <t>исполнено</t>
  </si>
  <si>
    <t>1</t>
  </si>
  <si>
    <t>2</t>
  </si>
  <si>
    <t>3</t>
  </si>
  <si>
    <t>4</t>
  </si>
  <si>
    <t>5</t>
  </si>
  <si>
    <t>владение, пользование и распоряжение имуществом, находящимся в муниципальной собственности муниципального района</t>
  </si>
  <si>
    <t>Федеральный закон № 131-ФЗ Об общих принципах организации местного самоуправления в Российской Федерации от 06.10.2003</t>
  </si>
  <si>
    <t>01.01.2006 - 01.01.2099</t>
  </si>
  <si>
    <t>в целом</t>
  </si>
  <si>
    <t>0113|</t>
  </si>
  <si>
    <t>Федеральный закон № 178-ФЗ О приватизации государственного и муниципального имущества от 21.12.2001</t>
  </si>
  <si>
    <t>ст.6 п.2</t>
  </si>
  <si>
    <t>13.05.2009 - 01.01.2099</t>
  </si>
  <si>
    <t>дорожная деятельность в отношении автомобильных дорог местного значения вне границ населенных пунктов в границах муниципального района,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</si>
  <si>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0409|</t>
  </si>
  <si>
    <t>ст.15 ч.1 п.5</t>
  </si>
  <si>
    <t>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 на территориях соответствующих муниципальных районов</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</si>
  <si>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района, охрана объектов культурного наследия (памятников истории и культуры) местного (муниципального) значения, расположенных на территории муниципального района</t>
  </si>
  <si>
    <t>ст.8 п.2</t>
  </si>
  <si>
    <t>осуществление мероприятий по обеспечению безопасности людей на водных объектах, охране их жизни и здоровья</t>
  </si>
  <si>
    <t>Федеральный закон № 7-ФЗ О некоммерческих организациях от 12.01.1996</t>
  </si>
  <si>
    <t>24.01.1996 - 01.01.2099</t>
  </si>
  <si>
    <t>не установлено</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</si>
  <si>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включая обеспечение свободного доступа граждан к водным объектам общего пользования и их береговым полосам</t>
  </si>
  <si>
    <t>участие в предупреждении и ликвидации последствий чрезвычайных ситуаций в границах сельского поселения</t>
  </si>
  <si>
    <t>ст.15 ч.4</t>
  </si>
  <si>
    <t>0502|</t>
  </si>
  <si>
    <t>организация ритуальных услуг и содержание мест захоронения</t>
  </si>
  <si>
    <t>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</si>
  <si>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</si>
  <si>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ст.17 ч.1 п.9</t>
  </si>
  <si>
    <t>Закон РМ № 48-З
 О регулировании отношений в сфере муниципальной службы
 от 08.06.2007</t>
  </si>
  <si>
    <t>ст.34 ч.9</t>
  </si>
  <si>
    <t>Федеральный закон № 25-ФЗ О муниципальной службе в Российской Федерации от 02.03.2007</t>
  </si>
  <si>
    <t>ст.34</t>
  </si>
  <si>
    <t>01.06.2007 - 01.01.2099</t>
  </si>
  <si>
    <t>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</si>
  <si>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1301|</t>
  </si>
  <si>
    <t>ст.53</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</si>
  <si>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</si>
  <si>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 9.2 п.6</t>
  </si>
  <si>
    <t>ст.2</t>
  </si>
  <si>
    <t>ст.17 ч.1 п.3</t>
  </si>
  <si>
    <t>предоставление доплаты за выслугу лет к трудовой пенсии муниципальным служащим за счет средств местного бюджета</t>
  </si>
  <si>
    <t>Закон РМ № 30-З
 О муниципальной службе в Республике Мордовия
 от 08.06.1999</t>
  </si>
  <si>
    <t>ст.30</t>
  </si>
  <si>
    <t>1001|</t>
  </si>
  <si>
    <t>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</si>
  <si>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резервные фонды администрации муниципальных образований</t>
  </si>
  <si>
    <t>0111|</t>
  </si>
  <si>
    <t>за счет субвенций, предоставленных из федерального бюджета, всего</t>
  </si>
  <si>
    <t>за счет субвенций, предоставленных из бюджета субъекта Российской Федерации, всего</t>
  </si>
  <si>
    <t>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</si>
  <si>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РМ № 45-З Об административных комиссиях в Республике Мордовия от 17.10.2002</t>
  </si>
  <si>
    <t>05.11.2002 - 01.01.2099</t>
  </si>
  <si>
    <t>0104|</t>
  </si>
  <si>
    <t>Закон РМ № 4-З О межбюджетных отношениях в Республике Мордовия от 21.02.2008</t>
  </si>
  <si>
    <t>22.02.2008 - 01.01.2099</t>
  </si>
  <si>
    <t>по предоставлению иных межбюджетных трансфертов, всего</t>
  </si>
  <si>
    <t>ст.7 п.2</t>
  </si>
  <si>
    <t>0603|</t>
  </si>
  <si>
    <t>0503|</t>
  </si>
  <si>
    <t>9999|</t>
  </si>
  <si>
    <t>на осуществление воинского учета на территориях, на которых отсутствуют структурные подразделения военных комиссариатов</t>
  </si>
  <si>
    <t>ст.14 ч.1 п.3</t>
  </si>
  <si>
    <t>ст.14 ч.1 п.19</t>
  </si>
  <si>
    <t>0102|0104|</t>
  </si>
  <si>
    <t>ст. 14.1 ч.2</t>
  </si>
  <si>
    <t>0104|0203|</t>
  </si>
  <si>
    <t>0203|</t>
  </si>
  <si>
    <t>Федеральный закон № 53-ФЗ О воинской обязанности и военной службе от 28.03.1998</t>
  </si>
  <si>
    <t>02.04.1998 - 01.01.2099</t>
  </si>
  <si>
    <t>Закон РМ № 15-З Об утверждении Методики распределения из республиканского бюджета Республики Мордовия субвенции на осуществление государственных полномочий по первичному воинскому учету на территориях, на которых отсутствуют военные комиссариаты, предоставляемой за счет субвенции республиканскому бюджету Республики Мордовия из федерального бюджета от 12.03.2010</t>
  </si>
  <si>
    <t>16.03.2010 - 01.01.2099</t>
  </si>
  <si>
    <t>ст.15.1 п.1</t>
  </si>
  <si>
    <t>Расходные обязательства, возникшие в результате принятия нормативных правовых актов сельского поселения, заключения договоров (соглашений), всего из них:</t>
  </si>
  <si>
    <t>5.</t>
  </si>
  <si>
    <t>0102|0104|0111|0113|0203|0309|0405|0406|0409|0501|0502|0503|0603|0801|0804|1001|1301|9999|</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</si>
  <si>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вопросов местного значения сельского поселения, всего</t>
  </si>
  <si>
    <t>5.1.</t>
  </si>
  <si>
    <t>0104|0113|0309|0406|0409|0501|0502|0503|0603|</t>
  </si>
  <si>
    <t>по перечню, предусмотренному частью  3 статьи  14 Федерального закона от 6 октября 2003 г. № 131-ФЗ «Об общих принципах организации местного самоуправления в Российской Федерации», всего</t>
  </si>
  <si>
    <t>5.1.1.</t>
  </si>
  <si>
    <t>владение, пользование и распоряжение имуществом, находящимся в муниципальной собственности сельского поселения</t>
  </si>
  <si>
    <t>5.1.1.3.</t>
  </si>
  <si>
    <t>организация благоустройства территории сельского поселения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</si>
  <si>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5.1.1.11.</t>
  </si>
  <si>
    <t>в случаях закрепления законом субъекта Российской Федерации за сельскими поселениями вопросов местного значения  из числа вопросов местного значения городского поселения, предусмотренных частью 1 статьи 14 Федерального закона от 6 октября 2003 г. № 131-ФЗ «Об общих принципах организации местного самоуправления в Российской Федерации», всего</t>
  </si>
  <si>
    <t>5.1.2.</t>
  </si>
  <si>
    <t>5.1.2.12.</t>
  </si>
  <si>
    <t>ст.14 ч.3</t>
  </si>
  <si>
    <t>Закон РМ № 83-З
 О закреплении отдельных вопросов местного значения за сельскими поселениями в Республике Мордовия
 от 12.11.2014</t>
  </si>
  <si>
    <t>создание условий для массового отдыха жителей сельского поселения и организация обустройства мест массового отдыха населения, включая обеспечение свободного доступа граждан к водным объектам общего пользования и их береговым полосам</t>
  </si>
  <si>
    <t>утверждение генеральных планов сельского поселения, правил землепользования и застройки, утверждение подготовленной на основе генеральных планов сельского поселения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сельского поселения, утверждение местных нормативов градостроительного проектирования сельских поселений, резервирование земель и изъятие земельных участков в границах сельского поселения для муниципальных нужд, осуществление муниципального земельного контроля в границах сельского поселения,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t>
  </si>
  <si>
    <t>в случаях заключения соглашения с органами местного самоуправления муниципального района о передаче сельскому поселению осуществления части своих полномочий по решению вопросов местного значения муниципального района, всего</t>
  </si>
  <si>
    <t>5.1.3.</t>
  </si>
  <si>
    <t>ст.15 ч.1 п.4</t>
  </si>
  <si>
    <t>5.1.3.3.</t>
  </si>
  <si>
    <t>5.1.3.22.</t>
  </si>
  <si>
    <t>ст.15 ч.1 п.14</t>
  </si>
  <si>
    <t>5.1.3.31.</t>
  </si>
  <si>
    <t>ст.15 ч.1 п. 19.3</t>
  </si>
  <si>
    <t>5.1.3.35.</t>
  </si>
  <si>
    <t>ст.15 ч.1 п.24</t>
  </si>
  <si>
    <t>5.1.3.44.</t>
  </si>
  <si>
    <t>ст.15 ч.1 п.28</t>
  </si>
  <si>
    <t>5.1.3.65.</t>
  </si>
  <si>
    <t>ст.14 ч.4</t>
  </si>
  <si>
    <t>5.1.3.68.</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</si>
  <si>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полномочий органов местного самоуправления сельского поселения по решению вопросов местного значения сельского поселения по перечню, предусмотренному частью 1 статьи 17 Федерального закона от 6 октября 2003 г. № 131-ФЗ «Об общих принципах организации местного самоуправления в Российской Федерации», всего</t>
  </si>
  <si>
    <t>5.2.</t>
  </si>
  <si>
    <t>5.2.1.</t>
  </si>
  <si>
    <t>5.2.2.</t>
  </si>
  <si>
    <t>5.2.4.</t>
  </si>
  <si>
    <t>5.2.8.</t>
  </si>
  <si>
    <t>5.2.23.</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</si>
  <si>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права на решение вопросов, не отнесенных к вопросам местного значения сельского поселения, всего</t>
  </si>
  <si>
    <t>5.3.</t>
  </si>
  <si>
    <t>5.3.4.</t>
  </si>
  <si>
    <t>5.3.4.1.</t>
  </si>
  <si>
    <t>Расходные обязательства, возникшие в результате принятия нормативных правовых актов сельского поселения, заключения договоров (соглашений) в рамках реализации органами местного самоуправления сельского поселения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</si>
  <si>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5.4.</t>
  </si>
  <si>
    <t>5.4.1.</t>
  </si>
  <si>
    <t>5.4.1.3.</t>
  </si>
  <si>
    <t>5.4.2.</t>
  </si>
  <si>
    <t>5.4.2.39.</t>
  </si>
  <si>
    <t>Расходные обязательства, возникшие в результате принятия нормативных правовых актов сельского поселения, заключения соглашений, предусматривающих предоставление межбюджетных трансфертов из бюджета сельского поселения другим бюджетам бюджетной системы Российской Федерации, всего</t>
  </si>
  <si>
    <t>5.6.</t>
  </si>
  <si>
    <t>5.6.2.</t>
  </si>
  <si>
    <t>бюджету муниципального района в случае заключения соглашения с органами местного самоуправления муниципального района, в состав которого входит сельское поселение, о передаче им осуществления части своих полномочий по решению вопросов местного значения, всего</t>
  </si>
  <si>
    <t>5.6.2.1.</t>
  </si>
  <si>
    <t>Иные межбюджетные на составление и рассмотрение проекта бюджета сельского поселения, утверждение и исполнение бюджета сельского поселения, осуществление контроля за его исполнением, составление и утверждение отчета об исполнении бюджета сельского поселения</t>
  </si>
  <si>
    <t>5.6.2.1.1.</t>
  </si>
  <si>
    <t>Условно утвержденные расходы на первый и второй годы планового периода в соответствии с решением о местном бюджете сельского поселения</t>
  </si>
  <si>
    <t>5.7.</t>
  </si>
  <si>
    <t>Нормативно правовые акты, договоры, соглашения Российской Федерации</t>
  </si>
  <si>
    <t>Нормативные правовые акты, договоры, соглашения субъекта Российской Федерации</t>
  </si>
  <si>
    <t>Нормативное правовое регулирование, определяющее финансовое обеспечение и порядок расходования средств</t>
  </si>
  <si>
    <t>Примечание</t>
  </si>
  <si>
    <t>СВОД РЕЕСТРОВ РАСХОДНЫХ ОБЯЗАТЕЛЬСТВ МУНИЦИПАЛЬНЫХ ОБРАЗОВАНИЙ,
ВХОДЯЩИХ В СОСТАВ ЧАМЗИНСКОГО МУНИЦИПАЛЬНОГО РАЙОНА РЕСПУБЛИКИ МОРДОВИЯ</t>
  </si>
  <si>
    <t>(подпись)</t>
  </si>
  <si>
    <t>(расшифровка подписи)</t>
  </si>
  <si>
    <t>Исполнитель:</t>
  </si>
  <si>
    <t>0113|0503|0603|</t>
  </si>
  <si>
    <t>5.1.2.19.</t>
  </si>
  <si>
    <t>0309|0503|</t>
  </si>
  <si>
    <t>5.1.3.1.</t>
  </si>
  <si>
    <t>5.1.3.51.</t>
  </si>
  <si>
    <t>организация в границах сельского поселения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</si>
  <si>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 xml:space="preserve">Федеральный закон № 131-ФЗ "Об общих принципах организации местного самоуправления в Российской Федерации" от 06.10.2003 </t>
  </si>
  <si>
    <t>(ст.14 ч.4 )</t>
  </si>
  <si>
    <t>(ст.15 ч.4 )</t>
  </si>
  <si>
    <t>0104|0113|0409|0502|0503|0603|</t>
  </si>
  <si>
    <t>0102|0104|0113|1001|1301|</t>
  </si>
  <si>
    <t>Единица измерения: тыс руб (с точностью до первого десятичного знака)</t>
  </si>
  <si>
    <t>Консультант бюджетного отдела</t>
  </si>
  <si>
    <t>Дата подписания: 18.04.2021 г.</t>
  </si>
  <si>
    <t>отчетный
 2020 г.</t>
  </si>
  <si>
    <t>текущий
2021 г.</t>
  </si>
  <si>
    <t>очередной 2022 г.</t>
  </si>
  <si>
    <t>2023 г.</t>
  </si>
  <si>
    <t>2024 г.</t>
  </si>
  <si>
    <t>плановый период</t>
  </si>
  <si>
    <t>Нормативные правовые акты, договоры, соглашения муниципального образования</t>
  </si>
  <si>
    <t>Глава Пичеурского сельского поселения Чамзинского мунципального района Республики Мордовия</t>
  </si>
  <si>
    <t>Якушева Т.И.</t>
  </si>
  <si>
    <t>Киреева Т.Ю.</t>
  </si>
  <si>
    <t>Наименование субъекта бюджетного планирования: Пичеурское сельское поселение Чамзинского мунципального района Республики Мордовия</t>
  </si>
  <si>
    <t>0309|0310|</t>
  </si>
  <si>
    <t>Решение Совета депутатов Пичеурского сельского поселения от 10.05.2017 года №25"О передаче осуществления части полномочий Пичеурского сельского поселения Чамзинскому муниципальному району по вопросам составления проекта бюджета, учета исполнения бюджета, осуществления контроля за его исполнением, составления отчета об исполнении бюджета"</t>
  </si>
  <si>
    <t>Постановление администрации Пичеурского сельского поселения Чамзинского муниципального района от 12.10.2015 г. №49 "ОБ УТВЕРЖДЕНИИ МУНИЦИПАЛЬНОЙ ПРОГРАММЫ 
"РАЗВИТИЕ МУНИЦИПАЛЬНОЙ СЛУЖБЫ В ПИЧЕУРСКОМ СЕЛЬСКОМ ПОСЕЛЕНИИ ЧАМЗИНСКОГО МУНИЦИПАЛЬНОГО РАЙОНА РЕСПУБЛИКИ МОРДОВИЯ (2015-2025 ГОДЫ)"</t>
  </si>
  <si>
    <t>Постановление администрации Пичеурского сельского поселения от 12.11.2019 г. №66 "Об утверждении муниципальной программы "БЛАГОУСТРОЙСТВО ТЕРРИТОРИИ ПИЧЕУРСКОГО СЕЛЬСКОГО ПОСЕЛЕНИЯ ЧАМЗИНСКОГО МУНИЦИПАЛЬНОГО РАЙОНА РЕСПУБЛИКИ МОРДОВИЯ НА 2019-2025 ГОДЫ"</t>
  </si>
  <si>
    <t>Постановление администрации Пичеурского сельского поселения от 08.12.2017 г. №101 "ОБ УТВЕРЖДЕНИИ МУНИЦИПАЛЬНОЙ ПРОГРАММЫ "РАЗВИТИЕ АВТОМОБИЛЬНЫХ ДОРОГ В ПИЧЕУРСКОМ СЕЛЬСКОМ ПОСЕЛЕНИИ НА 2018-2025 ГОДЫ"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</si>
</sst>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0"/>
      <color rgb="FF000000"/>
      <name val="Times New Roman"/>
    </font>
    <font>
      <b/>
      <sz val="9"/>
      <color rgb="FF000000"/>
      <name val="Trebuchet MS"/>
      <family val="2"/>
      <charset val="204"/>
    </font>
    <font>
      <sz val="9"/>
      <color rgb="FF000000"/>
      <name val="Trebuchet MS"/>
      <family val="2"/>
      <charset val="204"/>
    </font>
    <font>
      <sz val="9"/>
      <color rgb="FF000000"/>
      <name val="Times New Roman"/>
      <family val="1"/>
      <charset val="204"/>
    </font>
    <font>
      <sz val="9"/>
      <color rgb="FF000000"/>
      <name val="Times New Roman"/>
      <family val="1"/>
      <charset val="204"/>
    </font>
    <font>
      <sz val="10"/>
      <color rgb="FF000000"/>
      <name val="Times New Roman"/>
      <family val="1"/>
      <charset val="204"/>
    </font>
    <font>
      <sz val="8"/>
      <color rgb="FF000000"/>
      <name val="Times New Roman"/>
      <family val="1"/>
      <charset val="204"/>
    </font>
    <font>
      <sz val="9"/>
      <color theme="1"/>
      <name val="Times New Roman"/>
      <family val="1"/>
      <charset val="204"/>
    </font>
  </fonts>
  <fills count="2">
    <fill>
      <patternFill patternType="none"/>
    </fill>
    <fill>
      <patternFill patternType="gray125"/>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alignment vertical="top" wrapText="1"/>
    </xf>
  </cellStyleXfs>
  <cellXfs count="51">
    <xf numFmtId="0" fontId="0" fillId="0" borderId="0" xfId="0" applyFont="1" applyFill="1" applyAlignment="1">
      <alignment vertical="top" wrapText="1"/>
    </xf>
    <xf numFmtId="164" fontId="3" fillId="0" borderId="1" xfId="0" applyNumberFormat="1"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164" fontId="0" fillId="0" borderId="0" xfId="0" applyNumberFormat="1"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0" fillId="0" borderId="5" xfId="0" applyFont="1" applyFill="1" applyBorder="1" applyAlignment="1">
      <alignment vertical="top" wrapText="1"/>
    </xf>
    <xf numFmtId="164" fontId="4" fillId="0" borderId="5" xfId="0" applyNumberFormat="1" applyFont="1" applyFill="1" applyBorder="1" applyAlignment="1">
      <alignment horizontal="center" vertical="top" wrapText="1"/>
    </xf>
    <xf numFmtId="0" fontId="4" fillId="0" borderId="5" xfId="0" applyFont="1" applyFill="1" applyBorder="1" applyAlignment="1">
      <alignment vertical="top" wrapText="1"/>
    </xf>
    <xf numFmtId="0" fontId="5" fillId="0" borderId="0" xfId="0" applyFont="1" applyFill="1" applyAlignment="1">
      <alignment vertical="top"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center" vertical="top" wrapText="1"/>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0" borderId="0" xfId="0" applyFont="1" applyFill="1" applyAlignment="1">
      <alignment horizontal="left" vertical="center" wrapText="1"/>
    </xf>
    <xf numFmtId="0" fontId="4" fillId="0" borderId="6" xfId="0" applyFont="1" applyFill="1" applyBorder="1" applyAlignment="1">
      <alignment horizontal="left" vertical="top" wrapText="1"/>
    </xf>
    <xf numFmtId="0" fontId="4" fillId="0" borderId="9" xfId="0" applyFont="1" applyFill="1" applyBorder="1" applyAlignment="1">
      <alignment horizontal="left" vertical="top" wrapText="1"/>
    </xf>
    <xf numFmtId="0" fontId="6" fillId="0" borderId="8" xfId="0" applyFont="1" applyFill="1" applyBorder="1" applyAlignment="1">
      <alignment horizontal="center" vertical="top" wrapText="1"/>
    </xf>
    <xf numFmtId="0" fontId="5" fillId="0" borderId="0" xfId="0" applyFont="1" applyFill="1" applyAlignment="1">
      <alignment horizontal="left" vertical="top" wrapText="1"/>
    </xf>
    <xf numFmtId="0" fontId="0" fillId="0" borderId="7" xfId="0" applyFont="1" applyFill="1" applyBorder="1" applyAlignment="1">
      <alignment horizontal="center" vertical="top" wrapText="1"/>
    </xf>
    <xf numFmtId="0" fontId="5" fillId="0" borderId="7" xfId="0" applyFont="1" applyFill="1" applyBorder="1" applyAlignment="1">
      <alignment horizontal="center" wrapText="1"/>
    </xf>
    <xf numFmtId="0" fontId="0" fillId="0" borderId="7" xfId="0" applyFont="1" applyFill="1" applyBorder="1" applyAlignment="1">
      <alignment horizontal="center" wrapText="1"/>
    </xf>
    <xf numFmtId="0" fontId="0" fillId="0" borderId="0" xfId="0" applyFont="1" applyFill="1" applyAlignment="1">
      <alignment horizontal="left" vertical="top" wrapText="1"/>
    </xf>
    <xf numFmtId="0" fontId="3" fillId="0" borderId="5" xfId="0" applyFont="1" applyBorder="1" applyAlignment="1">
      <alignment horizontal="center" vertical="top" wrapText="1"/>
    </xf>
    <xf numFmtId="14" fontId="3" fillId="0" borderId="5" xfId="0" applyNumberFormat="1" applyFont="1" applyBorder="1" applyAlignment="1">
      <alignment horizontal="center" vertical="top" wrapText="1"/>
    </xf>
    <xf numFmtId="0" fontId="3" fillId="0" borderId="5" xfId="0" applyFont="1" applyFill="1" applyBorder="1" applyAlignment="1">
      <alignment horizontal="center" vertical="top" wrapText="1"/>
    </xf>
    <xf numFmtId="14" fontId="3" fillId="0" borderId="5" xfId="0" applyNumberFormat="1" applyFont="1" applyFill="1" applyBorder="1" applyAlignment="1">
      <alignment horizontal="center" vertical="top" wrapText="1"/>
    </xf>
    <xf numFmtId="0" fontId="7" fillId="0" borderId="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A0E07-A372-42CF-8621-7AB27BF71546}">
  <dimension ref="A1:U70"/>
  <sheetViews>
    <sheetView tabSelected="1" view="pageBreakPreview" zoomScale="87" zoomScaleNormal="66" zoomScaleSheetLayoutView="87" workbookViewId="0">
      <pane ySplit="11" topLeftCell="A67" activePane="bottomLeft" state="frozen"/>
      <selection pane="bottomLeft" activeCell="R65" sqref="R65"/>
    </sheetView>
  </sheetViews>
  <sheetFormatPr defaultRowHeight="12.75" x14ac:dyDescent="0.2"/>
  <cols>
    <col min="1" max="1" width="50" customWidth="1"/>
    <col min="2" max="2" width="9.1640625" customWidth="1"/>
    <col min="3" max="3" width="23.33203125" customWidth="1"/>
    <col min="4" max="5" width="12" customWidth="1"/>
    <col min="6" max="6" width="13.5" customWidth="1"/>
    <col min="7" max="8" width="12" customWidth="1"/>
    <col min="9" max="9" width="22.5" customWidth="1"/>
    <col min="10" max="11" width="12" customWidth="1"/>
    <col min="12" max="12" width="16.6640625" customWidth="1"/>
    <col min="13" max="13" width="13.33203125" customWidth="1"/>
    <col min="14" max="15" width="12" customWidth="1"/>
    <col min="16" max="16" width="13.1640625" customWidth="1"/>
    <col min="17" max="18" width="14.1640625" customWidth="1"/>
    <col min="19" max="19" width="16" customWidth="1"/>
    <col min="21" max="21" width="13" bestFit="1" customWidth="1"/>
  </cols>
  <sheetData>
    <row r="1" spans="1:21" x14ac:dyDescent="0.2">
      <c r="A1" t="s">
        <v>0</v>
      </c>
    </row>
    <row r="2" spans="1:21" ht="41.25" customHeight="1" x14ac:dyDescent="0.2">
      <c r="A2" s="35" t="s">
        <v>153</v>
      </c>
      <c r="B2" s="35"/>
      <c r="C2" s="35"/>
      <c r="D2" s="35"/>
      <c r="E2" s="35"/>
      <c r="F2" s="35"/>
      <c r="G2" s="35"/>
      <c r="H2" s="35"/>
      <c r="I2" s="35"/>
      <c r="J2" s="35"/>
      <c r="K2" s="35"/>
      <c r="L2" s="35"/>
      <c r="M2" s="35"/>
      <c r="N2" s="35"/>
      <c r="O2" s="35"/>
      <c r="P2" s="35"/>
      <c r="Q2" s="35"/>
      <c r="R2" s="35"/>
      <c r="S2" s="35"/>
    </row>
    <row r="3" spans="1:21" ht="15" x14ac:dyDescent="0.2">
      <c r="A3" s="36" t="s">
        <v>181</v>
      </c>
      <c r="B3" s="36"/>
      <c r="C3" s="36"/>
      <c r="D3" s="36"/>
      <c r="E3" s="36"/>
      <c r="F3" s="36"/>
      <c r="G3" s="36"/>
      <c r="H3" s="36"/>
      <c r="I3" s="36"/>
      <c r="J3" s="36"/>
      <c r="K3" s="36"/>
      <c r="L3" s="36"/>
      <c r="M3" s="36"/>
      <c r="N3" s="36"/>
      <c r="O3" s="36"/>
      <c r="P3" s="36"/>
      <c r="Q3" s="36"/>
      <c r="R3" s="36"/>
      <c r="S3" s="36"/>
    </row>
    <row r="4" spans="1:21" ht="15" x14ac:dyDescent="0.2">
      <c r="A4" s="37" t="s">
        <v>168</v>
      </c>
      <c r="B4" s="37"/>
      <c r="C4" s="37"/>
      <c r="D4" s="37"/>
      <c r="E4" s="37"/>
      <c r="F4" s="37"/>
      <c r="G4" s="37"/>
      <c r="H4" s="37"/>
      <c r="I4" s="37"/>
      <c r="J4" s="37"/>
      <c r="K4" s="37"/>
      <c r="L4" s="37"/>
      <c r="M4" s="37"/>
      <c r="N4" s="37"/>
      <c r="O4" s="37"/>
      <c r="P4" s="37"/>
      <c r="Q4" s="37"/>
      <c r="R4" s="37"/>
      <c r="S4" s="37"/>
    </row>
    <row r="5" spans="1:21" ht="12.75" customHeight="1" x14ac:dyDescent="0.2">
      <c r="A5" s="17" t="s">
        <v>1</v>
      </c>
      <c r="B5" s="17" t="s">
        <v>2</v>
      </c>
      <c r="C5" s="17" t="s">
        <v>3</v>
      </c>
      <c r="D5" s="17"/>
      <c r="E5" s="17"/>
      <c r="F5" s="17"/>
      <c r="G5" s="17"/>
      <c r="H5" s="17"/>
      <c r="I5" s="17"/>
      <c r="J5" s="17"/>
      <c r="K5" s="17"/>
      <c r="L5" s="17" t="s">
        <v>4</v>
      </c>
      <c r="M5" s="18" t="s">
        <v>5</v>
      </c>
      <c r="N5" s="19"/>
      <c r="O5" s="19"/>
      <c r="P5" s="19"/>
      <c r="Q5" s="19"/>
      <c r="R5" s="20"/>
      <c r="S5" s="17" t="s">
        <v>152</v>
      </c>
    </row>
    <row r="6" spans="1:21" ht="6.75" customHeight="1" x14ac:dyDescent="0.2">
      <c r="A6" s="17" t="s">
        <v>0</v>
      </c>
      <c r="B6" s="17" t="s">
        <v>0</v>
      </c>
      <c r="C6" s="21" t="s">
        <v>151</v>
      </c>
      <c r="D6" s="22"/>
      <c r="E6" s="22"/>
      <c r="F6" s="22"/>
      <c r="G6" s="22"/>
      <c r="H6" s="22"/>
      <c r="I6" s="22"/>
      <c r="J6" s="22"/>
      <c r="K6" s="23"/>
      <c r="L6" s="17" t="s">
        <v>0</v>
      </c>
      <c r="M6" s="21" t="s">
        <v>171</v>
      </c>
      <c r="N6" s="23"/>
      <c r="O6" s="30" t="s">
        <v>172</v>
      </c>
      <c r="P6" s="30" t="s">
        <v>173</v>
      </c>
      <c r="Q6" s="21" t="s">
        <v>176</v>
      </c>
      <c r="R6" s="23"/>
      <c r="S6" s="17" t="s">
        <v>0</v>
      </c>
    </row>
    <row r="7" spans="1:21" ht="24.75" customHeight="1" x14ac:dyDescent="0.2">
      <c r="A7" s="17"/>
      <c r="B7" s="17"/>
      <c r="C7" s="24"/>
      <c r="D7" s="25"/>
      <c r="E7" s="25"/>
      <c r="F7" s="25"/>
      <c r="G7" s="25"/>
      <c r="H7" s="25"/>
      <c r="I7" s="25"/>
      <c r="J7" s="25"/>
      <c r="K7" s="26"/>
      <c r="L7" s="17"/>
      <c r="M7" s="24"/>
      <c r="N7" s="26"/>
      <c r="O7" s="31"/>
      <c r="P7" s="31"/>
      <c r="Q7" s="27"/>
      <c r="R7" s="29"/>
      <c r="S7" s="17"/>
    </row>
    <row r="8" spans="1:21" ht="24.75" customHeight="1" x14ac:dyDescent="0.2">
      <c r="A8" s="17"/>
      <c r="B8" s="17"/>
      <c r="C8" s="27"/>
      <c r="D8" s="28"/>
      <c r="E8" s="28"/>
      <c r="F8" s="28"/>
      <c r="G8" s="28"/>
      <c r="H8" s="28"/>
      <c r="I8" s="28"/>
      <c r="J8" s="28"/>
      <c r="K8" s="29"/>
      <c r="L8" s="17"/>
      <c r="M8" s="27"/>
      <c r="N8" s="29"/>
      <c r="O8" s="32"/>
      <c r="P8" s="32"/>
      <c r="Q8" s="14" t="s">
        <v>174</v>
      </c>
      <c r="R8" s="14" t="s">
        <v>175</v>
      </c>
      <c r="S8" s="17"/>
    </row>
    <row r="9" spans="1:21" ht="32.25" customHeight="1" x14ac:dyDescent="0.2">
      <c r="A9" s="17" t="s">
        <v>0</v>
      </c>
      <c r="B9" s="17" t="s">
        <v>0</v>
      </c>
      <c r="C9" s="17" t="s">
        <v>149</v>
      </c>
      <c r="D9" s="17"/>
      <c r="E9" s="17"/>
      <c r="F9" s="17" t="s">
        <v>150</v>
      </c>
      <c r="G9" s="17"/>
      <c r="H9" s="17"/>
      <c r="I9" s="17" t="s">
        <v>177</v>
      </c>
      <c r="J9" s="17"/>
      <c r="K9" s="17"/>
      <c r="L9" s="17" t="s">
        <v>0</v>
      </c>
      <c r="M9" s="17" t="s">
        <v>6</v>
      </c>
      <c r="N9" s="17"/>
      <c r="O9" s="17" t="s">
        <v>6</v>
      </c>
      <c r="P9" s="17" t="s">
        <v>6</v>
      </c>
      <c r="Q9" s="17" t="s">
        <v>6</v>
      </c>
      <c r="R9" s="17" t="s">
        <v>6</v>
      </c>
      <c r="S9" s="17" t="s">
        <v>0</v>
      </c>
    </row>
    <row r="10" spans="1:21" ht="50.25" customHeight="1" x14ac:dyDescent="0.2">
      <c r="A10" s="17" t="s">
        <v>0</v>
      </c>
      <c r="B10" s="17" t="s">
        <v>0</v>
      </c>
      <c r="C10" s="2" t="s">
        <v>7</v>
      </c>
      <c r="D10" s="2" t="s">
        <v>8</v>
      </c>
      <c r="E10" s="2" t="s">
        <v>9</v>
      </c>
      <c r="F10" s="2" t="s">
        <v>7</v>
      </c>
      <c r="G10" s="2" t="s">
        <v>8</v>
      </c>
      <c r="H10" s="2" t="s">
        <v>9</v>
      </c>
      <c r="I10" s="2" t="s">
        <v>7</v>
      </c>
      <c r="J10" s="2" t="s">
        <v>10</v>
      </c>
      <c r="K10" s="2" t="s">
        <v>9</v>
      </c>
      <c r="L10" s="2" t="s">
        <v>11</v>
      </c>
      <c r="M10" s="2" t="s">
        <v>12</v>
      </c>
      <c r="N10" s="2" t="s">
        <v>13</v>
      </c>
      <c r="O10" s="17" t="s">
        <v>0</v>
      </c>
      <c r="P10" s="17" t="s">
        <v>0</v>
      </c>
      <c r="Q10" s="17" t="s">
        <v>0</v>
      </c>
      <c r="R10" s="17" t="s">
        <v>0</v>
      </c>
      <c r="S10" s="17" t="s">
        <v>0</v>
      </c>
    </row>
    <row r="11" spans="1:21" x14ac:dyDescent="0.2">
      <c r="A11" s="3" t="s">
        <v>14</v>
      </c>
      <c r="B11" s="3" t="s">
        <v>15</v>
      </c>
      <c r="C11" s="3" t="s">
        <v>16</v>
      </c>
      <c r="D11" s="3" t="s">
        <v>17</v>
      </c>
      <c r="E11" s="3" t="s">
        <v>18</v>
      </c>
      <c r="F11" s="3">
        <v>6</v>
      </c>
      <c r="G11" s="3">
        <v>7</v>
      </c>
      <c r="H11" s="3">
        <v>8</v>
      </c>
      <c r="I11" s="3">
        <v>9</v>
      </c>
      <c r="J11" s="3">
        <v>10</v>
      </c>
      <c r="K11" s="3">
        <v>11</v>
      </c>
      <c r="L11" s="3">
        <v>12</v>
      </c>
      <c r="M11" s="3">
        <v>13</v>
      </c>
      <c r="N11" s="3">
        <v>14</v>
      </c>
      <c r="O11" s="3">
        <v>15</v>
      </c>
      <c r="P11" s="3">
        <v>16</v>
      </c>
      <c r="Q11" s="3">
        <v>17</v>
      </c>
      <c r="R11" s="15">
        <v>18</v>
      </c>
      <c r="S11" s="3">
        <v>19</v>
      </c>
    </row>
    <row r="12" spans="1:21" ht="72" x14ac:dyDescent="0.2">
      <c r="A12" s="5" t="s">
        <v>89</v>
      </c>
      <c r="B12" s="6" t="s">
        <v>90</v>
      </c>
      <c r="C12" s="6" t="s">
        <v>0</v>
      </c>
      <c r="D12" s="6" t="s">
        <v>0</v>
      </c>
      <c r="E12" s="6" t="s">
        <v>0</v>
      </c>
      <c r="F12" s="6" t="s">
        <v>0</v>
      </c>
      <c r="G12" s="6" t="s">
        <v>0</v>
      </c>
      <c r="H12" s="7" t="s">
        <v>0</v>
      </c>
      <c r="I12" s="8"/>
      <c r="J12" s="8"/>
      <c r="K12" s="8"/>
      <c r="L12" s="6" t="s">
        <v>91</v>
      </c>
      <c r="M12" s="1">
        <f>M13+M40+M51+M54+M59+M63</f>
        <v>2125.8000000000002</v>
      </c>
      <c r="N12" s="1">
        <f t="shared" ref="N12:R12" si="0">N13+N40+N51+N54+N59+N63</f>
        <v>1750.6999999999998</v>
      </c>
      <c r="O12" s="1">
        <f t="shared" si="0"/>
        <v>1769.65</v>
      </c>
      <c r="P12" s="1">
        <f t="shared" si="0"/>
        <v>1554.0000000000002</v>
      </c>
      <c r="Q12" s="1">
        <f t="shared" si="0"/>
        <v>1643.8</v>
      </c>
      <c r="R12" s="1">
        <f t="shared" si="0"/>
        <v>1750.2128</v>
      </c>
      <c r="S12" s="10"/>
      <c r="U12" s="4"/>
    </row>
    <row r="13" spans="1:21" ht="48.75" customHeight="1" x14ac:dyDescent="0.2">
      <c r="A13" s="5" t="s">
        <v>92</v>
      </c>
      <c r="B13" s="6" t="s">
        <v>93</v>
      </c>
      <c r="C13" s="6" t="s">
        <v>0</v>
      </c>
      <c r="D13" s="6" t="s">
        <v>0</v>
      </c>
      <c r="E13" s="6" t="s">
        <v>0</v>
      </c>
      <c r="F13" s="6" t="s">
        <v>0</v>
      </c>
      <c r="G13" s="6" t="s">
        <v>0</v>
      </c>
      <c r="H13" s="7" t="s">
        <v>0</v>
      </c>
      <c r="I13" s="8"/>
      <c r="J13" s="8"/>
      <c r="K13" s="8"/>
      <c r="L13" s="6" t="s">
        <v>94</v>
      </c>
      <c r="M13" s="1">
        <f>M14+M18+M21</f>
        <v>1110.4000000000001</v>
      </c>
      <c r="N13" s="1">
        <f t="shared" ref="N13:R13" si="1">N14+N18+N21</f>
        <v>765.3</v>
      </c>
      <c r="O13" s="1">
        <f t="shared" si="1"/>
        <v>722.32999999999993</v>
      </c>
      <c r="P13" s="1">
        <f t="shared" si="1"/>
        <v>650.30000000000007</v>
      </c>
      <c r="Q13" s="1">
        <f t="shared" si="1"/>
        <v>648.6</v>
      </c>
      <c r="R13" s="1">
        <f t="shared" si="1"/>
        <v>660.23199999999997</v>
      </c>
      <c r="S13" s="10"/>
      <c r="T13" s="4"/>
      <c r="U13" s="4"/>
    </row>
    <row r="14" spans="1:21" ht="36.75" customHeight="1" x14ac:dyDescent="0.2">
      <c r="A14" s="5" t="s">
        <v>95</v>
      </c>
      <c r="B14" s="6" t="s">
        <v>96</v>
      </c>
      <c r="C14" s="6" t="s">
        <v>0</v>
      </c>
      <c r="D14" s="6" t="s">
        <v>0</v>
      </c>
      <c r="E14" s="6" t="s">
        <v>0</v>
      </c>
      <c r="F14" s="6" t="s">
        <v>0</v>
      </c>
      <c r="G14" s="6" t="s">
        <v>0</v>
      </c>
      <c r="H14" s="7" t="s">
        <v>0</v>
      </c>
      <c r="I14" s="8"/>
      <c r="J14" s="8"/>
      <c r="K14" s="8"/>
      <c r="L14" s="6" t="s">
        <v>157</v>
      </c>
      <c r="M14" s="1">
        <f>M15+M17</f>
        <v>646.80000000000007</v>
      </c>
      <c r="N14" s="1">
        <f t="shared" ref="N14:R14" si="2">N15+N17</f>
        <v>602</v>
      </c>
      <c r="O14" s="1">
        <f t="shared" si="2"/>
        <v>216.6</v>
      </c>
      <c r="P14" s="1">
        <f t="shared" si="2"/>
        <v>205.9</v>
      </c>
      <c r="Q14" s="1">
        <f t="shared" si="2"/>
        <v>192.7</v>
      </c>
      <c r="R14" s="1">
        <f t="shared" si="2"/>
        <v>225.26400000000001</v>
      </c>
      <c r="S14" s="10"/>
    </row>
    <row r="15" spans="1:21" ht="72.75" customHeight="1" x14ac:dyDescent="0.2">
      <c r="A15" s="33" t="s">
        <v>97</v>
      </c>
      <c r="B15" s="34" t="s">
        <v>98</v>
      </c>
      <c r="C15" s="6" t="s">
        <v>20</v>
      </c>
      <c r="D15" s="6" t="s">
        <v>78</v>
      </c>
      <c r="E15" s="6" t="s">
        <v>21</v>
      </c>
      <c r="F15" s="6" t="s">
        <v>0</v>
      </c>
      <c r="G15" s="6" t="s">
        <v>0</v>
      </c>
      <c r="H15" s="7" t="s">
        <v>0</v>
      </c>
      <c r="I15" s="8"/>
      <c r="J15" s="8"/>
      <c r="K15" s="8"/>
      <c r="L15" s="6" t="s">
        <v>23</v>
      </c>
      <c r="M15" s="1">
        <v>122.7</v>
      </c>
      <c r="N15" s="1">
        <v>122.7</v>
      </c>
      <c r="O15" s="9">
        <v>0</v>
      </c>
      <c r="P15" s="9">
        <v>0</v>
      </c>
      <c r="Q15" s="9">
        <v>0</v>
      </c>
      <c r="R15" s="9">
        <v>0</v>
      </c>
      <c r="S15" s="10"/>
    </row>
    <row r="16" spans="1:21" ht="60" x14ac:dyDescent="0.2">
      <c r="A16" s="33" t="s">
        <v>0</v>
      </c>
      <c r="B16" s="34" t="s">
        <v>0</v>
      </c>
      <c r="C16" s="6" t="s">
        <v>24</v>
      </c>
      <c r="D16" s="6" t="s">
        <v>25</v>
      </c>
      <c r="E16" s="6" t="s">
        <v>26</v>
      </c>
      <c r="F16" s="6" t="s">
        <v>0</v>
      </c>
      <c r="G16" s="6" t="s">
        <v>0</v>
      </c>
      <c r="H16" s="7" t="s">
        <v>0</v>
      </c>
      <c r="I16" s="8"/>
      <c r="J16" s="8"/>
      <c r="K16" s="8"/>
      <c r="L16" s="6" t="s">
        <v>0</v>
      </c>
      <c r="M16" s="1" t="s">
        <v>0</v>
      </c>
      <c r="N16" s="1" t="s">
        <v>0</v>
      </c>
      <c r="O16" s="9"/>
      <c r="P16" s="9"/>
      <c r="Q16" s="9"/>
      <c r="R16" s="9"/>
      <c r="S16" s="10"/>
    </row>
    <row r="17" spans="1:19" ht="75" customHeight="1" x14ac:dyDescent="0.2">
      <c r="A17" s="5" t="s">
        <v>99</v>
      </c>
      <c r="B17" s="6" t="s">
        <v>100</v>
      </c>
      <c r="C17" s="6" t="s">
        <v>20</v>
      </c>
      <c r="D17" s="6" t="s">
        <v>79</v>
      </c>
      <c r="E17" s="6" t="s">
        <v>21</v>
      </c>
      <c r="F17" s="6" t="s">
        <v>0</v>
      </c>
      <c r="G17" s="6" t="s">
        <v>0</v>
      </c>
      <c r="H17" s="7" t="s">
        <v>0</v>
      </c>
      <c r="I17" s="48" t="s">
        <v>185</v>
      </c>
      <c r="J17" s="48" t="s">
        <v>22</v>
      </c>
      <c r="K17" s="49">
        <v>43781</v>
      </c>
      <c r="L17" s="6" t="s">
        <v>75</v>
      </c>
      <c r="M17" s="1">
        <v>524.1</v>
      </c>
      <c r="N17" s="1">
        <v>479.3</v>
      </c>
      <c r="O17" s="9">
        <v>216.6</v>
      </c>
      <c r="P17" s="9">
        <v>205.9</v>
      </c>
      <c r="Q17" s="9">
        <v>192.7</v>
      </c>
      <c r="R17" s="9">
        <f>O17*1.04</f>
        <v>225.26400000000001</v>
      </c>
      <c r="S17" s="10"/>
    </row>
    <row r="18" spans="1:19" ht="75" customHeight="1" x14ac:dyDescent="0.2">
      <c r="A18" s="12" t="s">
        <v>101</v>
      </c>
      <c r="B18" s="13" t="s">
        <v>102</v>
      </c>
      <c r="C18" s="13" t="s">
        <v>0</v>
      </c>
      <c r="D18" s="13" t="s">
        <v>0</v>
      </c>
      <c r="E18" s="13" t="s">
        <v>0</v>
      </c>
      <c r="F18" s="13" t="s">
        <v>0</v>
      </c>
      <c r="G18" s="13" t="s">
        <v>0</v>
      </c>
      <c r="H18" s="7" t="s">
        <v>0</v>
      </c>
      <c r="I18" s="8"/>
      <c r="J18" s="8"/>
      <c r="K18" s="8"/>
      <c r="L18" s="13" t="s">
        <v>159</v>
      </c>
      <c r="M18" s="1">
        <f>M19+M20</f>
        <v>84.1</v>
      </c>
      <c r="N18" s="1">
        <f t="shared" ref="N18:R18" si="3">N19+N20</f>
        <v>0</v>
      </c>
      <c r="O18" s="1">
        <f t="shared" si="3"/>
        <v>84.93</v>
      </c>
      <c r="P18" s="1">
        <f t="shared" si="3"/>
        <v>0</v>
      </c>
      <c r="Q18" s="1">
        <f t="shared" si="3"/>
        <v>0</v>
      </c>
      <c r="R18" s="1">
        <f t="shared" si="3"/>
        <v>0</v>
      </c>
      <c r="S18" s="10"/>
    </row>
    <row r="19" spans="1:19" ht="150" customHeight="1" x14ac:dyDescent="0.2">
      <c r="A19" s="12" t="s">
        <v>38</v>
      </c>
      <c r="B19" s="13" t="s">
        <v>103</v>
      </c>
      <c r="C19" s="13" t="s">
        <v>20</v>
      </c>
      <c r="D19" s="13" t="s">
        <v>104</v>
      </c>
      <c r="E19" s="13" t="s">
        <v>21</v>
      </c>
      <c r="F19" s="13" t="s">
        <v>105</v>
      </c>
      <c r="G19" s="13" t="s">
        <v>55</v>
      </c>
      <c r="H19" s="7" t="s">
        <v>36</v>
      </c>
      <c r="I19" s="8"/>
      <c r="J19" s="8"/>
      <c r="K19" s="8"/>
      <c r="L19" s="50" t="s">
        <v>182</v>
      </c>
      <c r="M19" s="1">
        <v>84.1</v>
      </c>
      <c r="N19" s="1">
        <v>0</v>
      </c>
      <c r="O19" s="9">
        <f>84.09+0.84</f>
        <v>84.93</v>
      </c>
      <c r="P19" s="9">
        <v>0</v>
      </c>
      <c r="Q19" s="9">
        <v>0</v>
      </c>
      <c r="R19" s="9">
        <v>0</v>
      </c>
      <c r="S19" s="10"/>
    </row>
    <row r="20" spans="1:19" ht="40.5" customHeight="1" x14ac:dyDescent="0.2">
      <c r="A20" s="12" t="s">
        <v>41</v>
      </c>
      <c r="B20" s="13" t="s">
        <v>158</v>
      </c>
      <c r="C20" s="13" t="s">
        <v>20</v>
      </c>
      <c r="D20" s="13" t="s">
        <v>104</v>
      </c>
      <c r="E20" s="13" t="s">
        <v>21</v>
      </c>
      <c r="F20" s="13" t="s">
        <v>105</v>
      </c>
      <c r="G20" s="13" t="s">
        <v>55</v>
      </c>
      <c r="H20" s="7" t="s">
        <v>36</v>
      </c>
      <c r="I20" s="8"/>
      <c r="J20" s="8"/>
      <c r="K20" s="8"/>
      <c r="L20" s="13" t="s">
        <v>75</v>
      </c>
      <c r="M20" s="1"/>
      <c r="N20" s="1"/>
      <c r="O20" s="9"/>
      <c r="P20" s="9"/>
      <c r="Q20" s="9"/>
      <c r="R20" s="9"/>
      <c r="S20" s="10"/>
    </row>
    <row r="21" spans="1:19" ht="53.25" customHeight="1" x14ac:dyDescent="0.2">
      <c r="A21" s="5" t="s">
        <v>108</v>
      </c>
      <c r="B21" s="6" t="s">
        <v>109</v>
      </c>
      <c r="C21" s="13" t="s">
        <v>0</v>
      </c>
      <c r="D21" s="6" t="s">
        <v>0</v>
      </c>
      <c r="E21" s="6" t="s">
        <v>0</v>
      </c>
      <c r="F21" s="6" t="s">
        <v>0</v>
      </c>
      <c r="G21" s="6" t="s">
        <v>0</v>
      </c>
      <c r="H21" s="7" t="s">
        <v>0</v>
      </c>
      <c r="I21" s="8"/>
      <c r="J21" s="8"/>
      <c r="K21" s="8"/>
      <c r="L21" s="16" t="s">
        <v>166</v>
      </c>
      <c r="M21" s="1">
        <f>M22+M24+M26+M28+M30+M32+M36+M38+M34</f>
        <v>379.5</v>
      </c>
      <c r="N21" s="1">
        <f t="shared" ref="N21:R21" si="4">N22+N24+N26+N28+N30+N32+N36+N38+N34</f>
        <v>163.30000000000001</v>
      </c>
      <c r="O21" s="1">
        <f t="shared" si="4"/>
        <v>420.8</v>
      </c>
      <c r="P21" s="1">
        <f t="shared" si="4"/>
        <v>444.40000000000003</v>
      </c>
      <c r="Q21" s="1">
        <f t="shared" si="4"/>
        <v>455.90000000000003</v>
      </c>
      <c r="R21" s="1">
        <f t="shared" si="4"/>
        <v>434.96800000000002</v>
      </c>
      <c r="S21" s="10"/>
    </row>
    <row r="22" spans="1:19" ht="75.75" customHeight="1" x14ac:dyDescent="0.2">
      <c r="A22" s="33" t="s">
        <v>19</v>
      </c>
      <c r="B22" s="34" t="s">
        <v>160</v>
      </c>
      <c r="C22" s="6" t="s">
        <v>20</v>
      </c>
      <c r="D22" s="6" t="s">
        <v>39</v>
      </c>
      <c r="E22" s="6" t="s">
        <v>21</v>
      </c>
      <c r="F22" s="6" t="s">
        <v>0</v>
      </c>
      <c r="G22" s="6" t="s">
        <v>0</v>
      </c>
      <c r="H22" s="7" t="s">
        <v>0</v>
      </c>
      <c r="I22" s="8"/>
      <c r="J22" s="8"/>
      <c r="K22" s="8"/>
      <c r="L22" s="6" t="s">
        <v>23</v>
      </c>
      <c r="M22" s="1"/>
      <c r="N22" s="1"/>
      <c r="O22" s="9"/>
      <c r="P22" s="9"/>
      <c r="Q22" s="9"/>
      <c r="R22" s="9"/>
      <c r="S22" s="10"/>
    </row>
    <row r="23" spans="1:19" ht="73.5" customHeight="1" x14ac:dyDescent="0.2">
      <c r="A23" s="33"/>
      <c r="B23" s="34" t="s">
        <v>0</v>
      </c>
      <c r="C23" s="6" t="s">
        <v>20</v>
      </c>
      <c r="D23" s="6" t="s">
        <v>110</v>
      </c>
      <c r="E23" s="6" t="s">
        <v>21</v>
      </c>
      <c r="F23" s="6" t="s">
        <v>0</v>
      </c>
      <c r="G23" s="6" t="s">
        <v>0</v>
      </c>
      <c r="H23" s="7" t="s">
        <v>0</v>
      </c>
      <c r="I23" s="8"/>
      <c r="J23" s="8"/>
      <c r="K23" s="8"/>
      <c r="L23" s="6" t="s">
        <v>0</v>
      </c>
      <c r="M23" s="1"/>
      <c r="N23" s="1"/>
      <c r="O23" s="9"/>
      <c r="P23" s="9"/>
      <c r="Q23" s="9"/>
      <c r="R23" s="9"/>
      <c r="S23" s="10"/>
    </row>
    <row r="24" spans="1:19" ht="181.5" customHeight="1" x14ac:dyDescent="0.2">
      <c r="A24" s="33" t="s">
        <v>27</v>
      </c>
      <c r="B24" s="34" t="s">
        <v>111</v>
      </c>
      <c r="C24" s="6" t="s">
        <v>20</v>
      </c>
      <c r="D24" s="6" t="s">
        <v>39</v>
      </c>
      <c r="E24" s="6" t="s">
        <v>21</v>
      </c>
      <c r="F24" s="6" t="s">
        <v>0</v>
      </c>
      <c r="G24" s="6" t="s">
        <v>0</v>
      </c>
      <c r="H24" s="7" t="s">
        <v>0</v>
      </c>
      <c r="I24" s="48" t="s">
        <v>186</v>
      </c>
      <c r="J24" s="48" t="s">
        <v>22</v>
      </c>
      <c r="K24" s="49">
        <v>43077</v>
      </c>
      <c r="L24" s="6" t="s">
        <v>28</v>
      </c>
      <c r="M24" s="1">
        <v>291.5</v>
      </c>
      <c r="N24" s="1">
        <v>75.3</v>
      </c>
      <c r="O24" s="9">
        <v>354.2</v>
      </c>
      <c r="P24" s="9">
        <v>377.8</v>
      </c>
      <c r="Q24" s="9">
        <v>389.3</v>
      </c>
      <c r="R24" s="9">
        <f>O24*1.04</f>
        <v>368.36799999999999</v>
      </c>
      <c r="S24" s="10"/>
    </row>
    <row r="25" spans="1:19" ht="74.25" customHeight="1" x14ac:dyDescent="0.2">
      <c r="A25" s="33" t="s">
        <v>0</v>
      </c>
      <c r="B25" s="34" t="s">
        <v>0</v>
      </c>
      <c r="C25" s="6" t="s">
        <v>20</v>
      </c>
      <c r="D25" s="6" t="s">
        <v>29</v>
      </c>
      <c r="E25" s="6" t="s">
        <v>21</v>
      </c>
      <c r="F25" s="6" t="s">
        <v>0</v>
      </c>
      <c r="G25" s="6" t="s">
        <v>0</v>
      </c>
      <c r="H25" s="7" t="s">
        <v>0</v>
      </c>
      <c r="I25" s="8"/>
      <c r="J25" s="8"/>
      <c r="K25" s="8"/>
      <c r="L25" s="6" t="s">
        <v>0</v>
      </c>
      <c r="M25" s="1"/>
      <c r="N25" s="1"/>
      <c r="O25" s="9"/>
      <c r="P25" s="9"/>
      <c r="Q25" s="9"/>
      <c r="R25" s="9"/>
      <c r="S25" s="10"/>
    </row>
    <row r="26" spans="1:19" ht="74.25" customHeight="1" x14ac:dyDescent="0.2">
      <c r="A26" s="33" t="s">
        <v>30</v>
      </c>
      <c r="B26" s="34" t="s">
        <v>112</v>
      </c>
      <c r="C26" s="6" t="s">
        <v>20</v>
      </c>
      <c r="D26" s="6" t="s">
        <v>39</v>
      </c>
      <c r="E26" s="6" t="s">
        <v>21</v>
      </c>
      <c r="F26" s="6" t="s">
        <v>0</v>
      </c>
      <c r="G26" s="6" t="s">
        <v>0</v>
      </c>
      <c r="H26" s="7" t="s">
        <v>0</v>
      </c>
      <c r="I26" s="8"/>
      <c r="J26" s="8"/>
      <c r="K26" s="8"/>
      <c r="L26" s="6" t="s">
        <v>74</v>
      </c>
      <c r="M26" s="1">
        <v>8</v>
      </c>
      <c r="N26" s="1">
        <v>8</v>
      </c>
      <c r="O26" s="9">
        <v>33.6</v>
      </c>
      <c r="P26" s="9">
        <v>33.6</v>
      </c>
      <c r="Q26" s="9">
        <v>33.6</v>
      </c>
      <c r="R26" s="9">
        <v>33.6</v>
      </c>
      <c r="S26" s="10"/>
    </row>
    <row r="27" spans="1:19" ht="74.25" customHeight="1" x14ac:dyDescent="0.2">
      <c r="A27" s="33" t="s">
        <v>0</v>
      </c>
      <c r="B27" s="34" t="s">
        <v>0</v>
      </c>
      <c r="C27" s="6" t="s">
        <v>20</v>
      </c>
      <c r="D27" s="6" t="s">
        <v>113</v>
      </c>
      <c r="E27" s="6" t="s">
        <v>21</v>
      </c>
      <c r="F27" s="6" t="s">
        <v>0</v>
      </c>
      <c r="G27" s="6" t="s">
        <v>0</v>
      </c>
      <c r="H27" s="7" t="s">
        <v>0</v>
      </c>
      <c r="I27" s="8"/>
      <c r="J27" s="8"/>
      <c r="K27" s="8"/>
      <c r="L27" s="6" t="s">
        <v>0</v>
      </c>
      <c r="M27" s="1"/>
      <c r="N27" s="1"/>
      <c r="O27" s="9"/>
      <c r="P27" s="9"/>
      <c r="Q27" s="9"/>
      <c r="R27" s="9"/>
      <c r="S27" s="10"/>
    </row>
    <row r="28" spans="1:19" ht="210" customHeight="1" x14ac:dyDescent="0.2">
      <c r="A28" s="33" t="s">
        <v>31</v>
      </c>
      <c r="B28" s="34" t="s">
        <v>114</v>
      </c>
      <c r="C28" s="6" t="s">
        <v>20</v>
      </c>
      <c r="D28" s="6" t="s">
        <v>39</v>
      </c>
      <c r="E28" s="6" t="s">
        <v>21</v>
      </c>
      <c r="F28" s="6" t="s">
        <v>0</v>
      </c>
      <c r="G28" s="6" t="s">
        <v>0</v>
      </c>
      <c r="H28" s="7" t="s">
        <v>0</v>
      </c>
      <c r="I28" s="48" t="s">
        <v>185</v>
      </c>
      <c r="J28" s="48" t="s">
        <v>22</v>
      </c>
      <c r="K28" s="49">
        <v>43781</v>
      </c>
      <c r="L28" s="6" t="s">
        <v>75</v>
      </c>
      <c r="M28" s="1">
        <v>80</v>
      </c>
      <c r="N28" s="1">
        <v>80</v>
      </c>
      <c r="O28" s="9">
        <v>15</v>
      </c>
      <c r="P28" s="9">
        <v>15</v>
      </c>
      <c r="Q28" s="9">
        <v>15</v>
      </c>
      <c r="R28" s="9">
        <v>15</v>
      </c>
      <c r="S28" s="10"/>
    </row>
    <row r="29" spans="1:19" ht="76.5" customHeight="1" x14ac:dyDescent="0.2">
      <c r="A29" s="33" t="s">
        <v>0</v>
      </c>
      <c r="B29" s="34" t="s">
        <v>0</v>
      </c>
      <c r="C29" s="6" t="s">
        <v>20</v>
      </c>
      <c r="D29" s="6" t="s">
        <v>115</v>
      </c>
      <c r="E29" s="6" t="s">
        <v>21</v>
      </c>
      <c r="F29" s="6" t="s">
        <v>0</v>
      </c>
      <c r="G29" s="6" t="s">
        <v>0</v>
      </c>
      <c r="H29" s="7" t="s">
        <v>0</v>
      </c>
      <c r="I29" s="8"/>
      <c r="J29" s="8"/>
      <c r="K29" s="8"/>
      <c r="L29" s="6" t="s">
        <v>0</v>
      </c>
      <c r="M29" s="1"/>
      <c r="N29" s="1"/>
      <c r="O29" s="9"/>
      <c r="P29" s="9"/>
      <c r="Q29" s="9"/>
      <c r="R29" s="9"/>
      <c r="S29" s="10"/>
    </row>
    <row r="30" spans="1:19" ht="76.5" customHeight="1" x14ac:dyDescent="0.2">
      <c r="A30" s="33" t="s">
        <v>33</v>
      </c>
      <c r="B30" s="34" t="s">
        <v>116</v>
      </c>
      <c r="C30" s="6" t="s">
        <v>20</v>
      </c>
      <c r="D30" s="6" t="s">
        <v>39</v>
      </c>
      <c r="E30" s="6" t="s">
        <v>21</v>
      </c>
      <c r="F30" s="6" t="s">
        <v>0</v>
      </c>
      <c r="G30" s="6" t="s">
        <v>0</v>
      </c>
      <c r="H30" s="7" t="s">
        <v>0</v>
      </c>
      <c r="I30" s="8"/>
      <c r="J30" s="8"/>
      <c r="K30" s="8"/>
      <c r="L30" s="6" t="s">
        <v>69</v>
      </c>
      <c r="M30" s="1">
        <v>0</v>
      </c>
      <c r="N30" s="1">
        <v>0</v>
      </c>
      <c r="O30" s="9">
        <v>6</v>
      </c>
      <c r="P30" s="9">
        <v>6</v>
      </c>
      <c r="Q30" s="9">
        <v>6</v>
      </c>
      <c r="R30" s="9">
        <v>6</v>
      </c>
      <c r="S30" s="10"/>
    </row>
    <row r="31" spans="1:19" ht="74.25" customHeight="1" x14ac:dyDescent="0.2">
      <c r="A31" s="33" t="s">
        <v>0</v>
      </c>
      <c r="B31" s="34" t="s">
        <v>0</v>
      </c>
      <c r="C31" s="6" t="s">
        <v>20</v>
      </c>
      <c r="D31" s="6" t="s">
        <v>117</v>
      </c>
      <c r="E31" s="6" t="s">
        <v>21</v>
      </c>
      <c r="F31" s="6" t="s">
        <v>0</v>
      </c>
      <c r="G31" s="6" t="s">
        <v>0</v>
      </c>
      <c r="H31" s="7" t="s">
        <v>0</v>
      </c>
      <c r="I31" s="8"/>
      <c r="J31" s="8"/>
      <c r="K31" s="8"/>
      <c r="L31" s="6" t="s">
        <v>0</v>
      </c>
      <c r="M31" s="1"/>
      <c r="N31" s="1"/>
      <c r="O31" s="9"/>
      <c r="P31" s="9"/>
      <c r="Q31" s="9"/>
      <c r="R31" s="9"/>
      <c r="S31" s="10"/>
    </row>
    <row r="32" spans="1:19" ht="74.25" customHeight="1" x14ac:dyDescent="0.2">
      <c r="A32" s="33" t="s">
        <v>37</v>
      </c>
      <c r="B32" s="34" t="s">
        <v>118</v>
      </c>
      <c r="C32" s="6" t="s">
        <v>20</v>
      </c>
      <c r="D32" s="6" t="s">
        <v>39</v>
      </c>
      <c r="E32" s="6" t="s">
        <v>21</v>
      </c>
      <c r="F32" s="6" t="s">
        <v>0</v>
      </c>
      <c r="G32" s="6" t="s">
        <v>0</v>
      </c>
      <c r="H32" s="7" t="s">
        <v>0</v>
      </c>
      <c r="I32" s="8"/>
      <c r="J32" s="8"/>
      <c r="K32" s="8"/>
      <c r="L32" s="6" t="s">
        <v>69</v>
      </c>
      <c r="M32" s="1">
        <v>0</v>
      </c>
      <c r="N32" s="1">
        <v>0</v>
      </c>
      <c r="O32" s="9">
        <v>6</v>
      </c>
      <c r="P32" s="9">
        <v>6</v>
      </c>
      <c r="Q32" s="9">
        <v>6</v>
      </c>
      <c r="R32" s="9">
        <v>6</v>
      </c>
      <c r="S32" s="10"/>
    </row>
    <row r="33" spans="1:19" ht="72.75" customHeight="1" x14ac:dyDescent="0.2">
      <c r="A33" s="33" t="s">
        <v>0</v>
      </c>
      <c r="B33" s="34" t="s">
        <v>0</v>
      </c>
      <c r="C33" s="6" t="s">
        <v>20</v>
      </c>
      <c r="D33" s="6" t="s">
        <v>119</v>
      </c>
      <c r="E33" s="6" t="s">
        <v>21</v>
      </c>
      <c r="F33" s="6" t="s">
        <v>0</v>
      </c>
      <c r="G33" s="6" t="s">
        <v>0</v>
      </c>
      <c r="H33" s="7" t="s">
        <v>0</v>
      </c>
      <c r="I33" s="8"/>
      <c r="J33" s="8"/>
      <c r="K33" s="8"/>
      <c r="L33" s="6" t="s">
        <v>0</v>
      </c>
      <c r="M33" s="1"/>
      <c r="N33" s="1"/>
      <c r="O33" s="9"/>
      <c r="P33" s="9"/>
      <c r="Q33" s="9"/>
      <c r="R33" s="9"/>
      <c r="S33" s="10"/>
    </row>
    <row r="34" spans="1:19" ht="72.75" customHeight="1" x14ac:dyDescent="0.2">
      <c r="A34" s="38" t="s">
        <v>162</v>
      </c>
      <c r="B34" s="34" t="s">
        <v>161</v>
      </c>
      <c r="C34" s="16" t="s">
        <v>163</v>
      </c>
      <c r="D34" s="16" t="s">
        <v>164</v>
      </c>
      <c r="E34" s="13" t="s">
        <v>21</v>
      </c>
      <c r="F34" s="13"/>
      <c r="G34" s="13"/>
      <c r="H34" s="7"/>
      <c r="I34" s="8"/>
      <c r="J34" s="8"/>
      <c r="K34" s="8"/>
      <c r="L34" s="13" t="s">
        <v>40</v>
      </c>
      <c r="M34" s="1"/>
      <c r="N34" s="1"/>
      <c r="O34" s="9"/>
      <c r="P34" s="9"/>
      <c r="Q34" s="9"/>
      <c r="R34" s="9"/>
      <c r="S34" s="10"/>
    </row>
    <row r="35" spans="1:19" ht="72.75" customHeight="1" x14ac:dyDescent="0.2">
      <c r="A35" s="39"/>
      <c r="B35" s="34" t="s">
        <v>0</v>
      </c>
      <c r="C35" s="16" t="s">
        <v>163</v>
      </c>
      <c r="D35" s="16" t="s">
        <v>165</v>
      </c>
      <c r="E35" s="13" t="s">
        <v>21</v>
      </c>
      <c r="F35" s="13"/>
      <c r="G35" s="13"/>
      <c r="H35" s="7"/>
      <c r="I35" s="8"/>
      <c r="J35" s="8"/>
      <c r="K35" s="8"/>
      <c r="L35" s="13"/>
      <c r="M35" s="1"/>
      <c r="N35" s="1"/>
      <c r="O35" s="9"/>
      <c r="P35" s="9"/>
      <c r="Q35" s="9"/>
      <c r="R35" s="9"/>
      <c r="S35" s="10"/>
    </row>
    <row r="36" spans="1:19" ht="74.25" customHeight="1" x14ac:dyDescent="0.2">
      <c r="A36" s="33" t="s">
        <v>106</v>
      </c>
      <c r="B36" s="34" t="s">
        <v>120</v>
      </c>
      <c r="C36" s="6" t="s">
        <v>20</v>
      </c>
      <c r="D36" s="6" t="s">
        <v>121</v>
      </c>
      <c r="E36" s="6" t="s">
        <v>21</v>
      </c>
      <c r="F36" s="6" t="s">
        <v>0</v>
      </c>
      <c r="G36" s="6" t="s">
        <v>0</v>
      </c>
      <c r="H36" s="7" t="s">
        <v>0</v>
      </c>
      <c r="I36" s="8"/>
      <c r="J36" s="8"/>
      <c r="K36" s="8"/>
      <c r="L36" s="6" t="s">
        <v>69</v>
      </c>
      <c r="M36" s="1">
        <v>0</v>
      </c>
      <c r="N36" s="1">
        <v>0</v>
      </c>
      <c r="O36" s="9">
        <v>6</v>
      </c>
      <c r="P36" s="9">
        <v>6</v>
      </c>
      <c r="Q36" s="9">
        <v>6</v>
      </c>
      <c r="R36" s="9">
        <v>6</v>
      </c>
      <c r="S36" s="10"/>
    </row>
    <row r="37" spans="1:19" ht="71.25" customHeight="1" x14ac:dyDescent="0.2">
      <c r="A37" s="33" t="s">
        <v>0</v>
      </c>
      <c r="B37" s="34" t="s">
        <v>0</v>
      </c>
      <c r="C37" s="6" t="s">
        <v>20</v>
      </c>
      <c r="D37" s="6" t="s">
        <v>39</v>
      </c>
      <c r="E37" s="6" t="s">
        <v>21</v>
      </c>
      <c r="F37" s="6" t="s">
        <v>0</v>
      </c>
      <c r="G37" s="6" t="s">
        <v>0</v>
      </c>
      <c r="H37" s="7" t="s">
        <v>0</v>
      </c>
      <c r="I37" s="8"/>
      <c r="J37" s="8"/>
      <c r="K37" s="8"/>
      <c r="L37" s="6" t="s">
        <v>0</v>
      </c>
      <c r="M37" s="1"/>
      <c r="N37" s="1"/>
      <c r="O37" s="9"/>
      <c r="P37" s="9"/>
      <c r="Q37" s="9"/>
      <c r="R37" s="9"/>
      <c r="S37" s="10"/>
    </row>
    <row r="38" spans="1:19" ht="84" x14ac:dyDescent="0.2">
      <c r="A38" s="33" t="s">
        <v>107</v>
      </c>
      <c r="B38" s="34" t="s">
        <v>122</v>
      </c>
      <c r="C38" s="6" t="s">
        <v>20</v>
      </c>
      <c r="D38" s="6" t="s">
        <v>121</v>
      </c>
      <c r="E38" s="6" t="s">
        <v>21</v>
      </c>
      <c r="F38" s="6" t="s">
        <v>0</v>
      </c>
      <c r="G38" s="6" t="s">
        <v>0</v>
      </c>
      <c r="H38" s="7" t="s">
        <v>0</v>
      </c>
      <c r="I38" s="8"/>
      <c r="J38" s="8"/>
      <c r="K38" s="8"/>
      <c r="L38" s="6" t="s">
        <v>23</v>
      </c>
      <c r="M38" s="1">
        <v>0</v>
      </c>
      <c r="N38" s="1">
        <v>0</v>
      </c>
      <c r="O38" s="9">
        <v>0</v>
      </c>
      <c r="P38" s="9">
        <v>0</v>
      </c>
      <c r="Q38" s="9">
        <v>0</v>
      </c>
      <c r="R38" s="9">
        <v>0</v>
      </c>
      <c r="S38" s="10"/>
    </row>
    <row r="39" spans="1:19" ht="86.25" customHeight="1" x14ac:dyDescent="0.2">
      <c r="A39" s="33" t="s">
        <v>0</v>
      </c>
      <c r="B39" s="34" t="s">
        <v>0</v>
      </c>
      <c r="C39" s="6" t="s">
        <v>20</v>
      </c>
      <c r="D39" s="6" t="s">
        <v>39</v>
      </c>
      <c r="E39" s="6" t="s">
        <v>21</v>
      </c>
      <c r="F39" s="6" t="s">
        <v>0</v>
      </c>
      <c r="G39" s="6" t="s">
        <v>0</v>
      </c>
      <c r="H39" s="7" t="s">
        <v>0</v>
      </c>
      <c r="I39" s="8"/>
      <c r="J39" s="8"/>
      <c r="K39" s="8"/>
      <c r="L39" s="6" t="s">
        <v>0</v>
      </c>
      <c r="M39" s="1"/>
      <c r="N39" s="1"/>
      <c r="O39" s="9"/>
      <c r="P39" s="9"/>
      <c r="Q39" s="9"/>
      <c r="R39" s="9"/>
      <c r="S39" s="10"/>
    </row>
    <row r="40" spans="1:19" ht="98.25" customHeight="1" x14ac:dyDescent="0.2">
      <c r="A40" s="5" t="s">
        <v>123</v>
      </c>
      <c r="B40" s="6" t="s">
        <v>124</v>
      </c>
      <c r="C40" s="6" t="s">
        <v>0</v>
      </c>
      <c r="D40" s="6" t="s">
        <v>0</v>
      </c>
      <c r="E40" s="6" t="s">
        <v>0</v>
      </c>
      <c r="F40" s="6" t="s">
        <v>0</v>
      </c>
      <c r="G40" s="6" t="s">
        <v>0</v>
      </c>
      <c r="H40" s="7" t="s">
        <v>0</v>
      </c>
      <c r="I40" s="8"/>
      <c r="J40" s="8"/>
      <c r="K40" s="8"/>
      <c r="L40" s="16" t="s">
        <v>167</v>
      </c>
      <c r="M40" s="1">
        <f>M41+M43+M45+M47+M49</f>
        <v>925.10000000000014</v>
      </c>
      <c r="N40" s="1">
        <f t="shared" ref="N40:R40" si="5">N41+N43+N45+N47+N49</f>
        <v>902</v>
      </c>
      <c r="O40" s="1">
        <f t="shared" si="5"/>
        <v>954.36</v>
      </c>
      <c r="P40" s="1">
        <f t="shared" si="5"/>
        <v>789.50000000000011</v>
      </c>
      <c r="Q40" s="1">
        <f t="shared" si="5"/>
        <v>856</v>
      </c>
      <c r="R40" s="1">
        <f t="shared" si="5"/>
        <v>992.53439999999989</v>
      </c>
      <c r="S40" s="10"/>
    </row>
    <row r="41" spans="1:19" ht="245.25" customHeight="1" x14ac:dyDescent="0.2">
      <c r="A41" s="33" t="s">
        <v>42</v>
      </c>
      <c r="B41" s="34" t="s">
        <v>125</v>
      </c>
      <c r="C41" s="6" t="s">
        <v>20</v>
      </c>
      <c r="D41" s="6" t="s">
        <v>44</v>
      </c>
      <c r="E41" s="6" t="s">
        <v>21</v>
      </c>
      <c r="F41" s="6" t="s">
        <v>45</v>
      </c>
      <c r="G41" s="6" t="s">
        <v>22</v>
      </c>
      <c r="H41" s="7" t="s">
        <v>36</v>
      </c>
      <c r="I41" s="48" t="s">
        <v>184</v>
      </c>
      <c r="J41" s="48" t="s">
        <v>22</v>
      </c>
      <c r="K41" s="49">
        <v>42289</v>
      </c>
      <c r="L41" s="6" t="s">
        <v>69</v>
      </c>
      <c r="M41" s="1">
        <v>211.3</v>
      </c>
      <c r="N41" s="1">
        <v>192.3</v>
      </c>
      <c r="O41" s="9">
        <v>263.45999999999998</v>
      </c>
      <c r="P41" s="9">
        <v>70.2</v>
      </c>
      <c r="Q41" s="9">
        <v>135.4</v>
      </c>
      <c r="R41" s="9">
        <f>O41*1.04</f>
        <v>273.9984</v>
      </c>
      <c r="S41" s="10"/>
    </row>
    <row r="42" spans="1:19" ht="74.25" customHeight="1" x14ac:dyDescent="0.2">
      <c r="A42" s="33" t="s">
        <v>0</v>
      </c>
      <c r="B42" s="34" t="s">
        <v>0</v>
      </c>
      <c r="C42" s="6" t="s">
        <v>20</v>
      </c>
      <c r="D42" s="6" t="s">
        <v>46</v>
      </c>
      <c r="E42" s="6" t="s">
        <v>21</v>
      </c>
      <c r="F42" s="6" t="s">
        <v>0</v>
      </c>
      <c r="G42" s="6" t="s">
        <v>0</v>
      </c>
      <c r="H42" s="7" t="s">
        <v>0</v>
      </c>
      <c r="I42" s="8"/>
      <c r="J42" s="8"/>
      <c r="K42" s="8"/>
      <c r="L42" s="6" t="s">
        <v>0</v>
      </c>
      <c r="M42" s="1"/>
      <c r="N42" s="1"/>
      <c r="O42" s="9"/>
      <c r="P42" s="9"/>
      <c r="Q42" s="9"/>
      <c r="R42" s="9"/>
      <c r="S42" s="10"/>
    </row>
    <row r="43" spans="1:19" ht="252" x14ac:dyDescent="0.2">
      <c r="A43" s="33" t="s">
        <v>43</v>
      </c>
      <c r="B43" s="34" t="s">
        <v>126</v>
      </c>
      <c r="C43" s="6" t="s">
        <v>20</v>
      </c>
      <c r="D43" s="6" t="s">
        <v>44</v>
      </c>
      <c r="E43" s="6" t="s">
        <v>21</v>
      </c>
      <c r="F43" s="6" t="s">
        <v>45</v>
      </c>
      <c r="G43" s="6" t="s">
        <v>22</v>
      </c>
      <c r="H43" s="7" t="s">
        <v>36</v>
      </c>
      <c r="I43" s="48" t="s">
        <v>184</v>
      </c>
      <c r="J43" s="48" t="s">
        <v>22</v>
      </c>
      <c r="K43" s="49">
        <v>42289</v>
      </c>
      <c r="L43" s="6" t="s">
        <v>80</v>
      </c>
      <c r="M43" s="1">
        <f>243.3+140.7+185.6+111</f>
        <v>680.6</v>
      </c>
      <c r="N43" s="1">
        <f>241.1+140.7+183.7+111</f>
        <v>676.5</v>
      </c>
      <c r="O43" s="9">
        <v>656.5</v>
      </c>
      <c r="P43" s="9">
        <v>656.6</v>
      </c>
      <c r="Q43" s="9">
        <v>656.6</v>
      </c>
      <c r="R43" s="9">
        <f>O43*1.04</f>
        <v>682.76</v>
      </c>
      <c r="S43" s="10"/>
    </row>
    <row r="44" spans="1:19" ht="75.75" customHeight="1" x14ac:dyDescent="0.2">
      <c r="A44" s="33" t="s">
        <v>0</v>
      </c>
      <c r="B44" s="34" t="s">
        <v>0</v>
      </c>
      <c r="C44" s="6" t="s">
        <v>20</v>
      </c>
      <c r="D44" s="6" t="s">
        <v>46</v>
      </c>
      <c r="E44" s="6" t="s">
        <v>21</v>
      </c>
      <c r="F44" s="6" t="s">
        <v>0</v>
      </c>
      <c r="G44" s="6" t="s">
        <v>0</v>
      </c>
      <c r="H44" s="7" t="s">
        <v>0</v>
      </c>
      <c r="I44" s="8"/>
      <c r="J44" s="8"/>
      <c r="K44" s="8"/>
      <c r="L44" s="6" t="s">
        <v>0</v>
      </c>
      <c r="M44" s="1" t="s">
        <v>0</v>
      </c>
      <c r="N44" s="1" t="s">
        <v>0</v>
      </c>
      <c r="O44" s="9"/>
      <c r="P44" s="9"/>
      <c r="Q44" s="9"/>
      <c r="R44" s="9"/>
      <c r="S44" s="10"/>
    </row>
    <row r="45" spans="1:19" ht="75.75" customHeight="1" x14ac:dyDescent="0.2">
      <c r="A45" s="33" t="s">
        <v>50</v>
      </c>
      <c r="B45" s="34" t="s">
        <v>127</v>
      </c>
      <c r="C45" s="6" t="s">
        <v>20</v>
      </c>
      <c r="D45" s="6" t="s">
        <v>44</v>
      </c>
      <c r="E45" s="6" t="s">
        <v>21</v>
      </c>
      <c r="F45" s="6" t="s">
        <v>0</v>
      </c>
      <c r="G45" s="6" t="s">
        <v>0</v>
      </c>
      <c r="H45" s="7" t="s">
        <v>0</v>
      </c>
      <c r="I45" s="8"/>
      <c r="J45" s="8"/>
      <c r="K45" s="8"/>
      <c r="L45" s="6" t="s">
        <v>51</v>
      </c>
      <c r="M45" s="1"/>
      <c r="N45" s="1"/>
      <c r="O45" s="9"/>
      <c r="P45" s="9"/>
      <c r="Q45" s="9"/>
      <c r="R45" s="9"/>
      <c r="S45" s="10"/>
    </row>
    <row r="46" spans="1:19" ht="72" customHeight="1" x14ac:dyDescent="0.2">
      <c r="A46" s="33" t="s">
        <v>0</v>
      </c>
      <c r="B46" s="34" t="s">
        <v>0</v>
      </c>
      <c r="C46" s="6" t="s">
        <v>20</v>
      </c>
      <c r="D46" s="6" t="s">
        <v>52</v>
      </c>
      <c r="E46" s="6" t="s">
        <v>21</v>
      </c>
      <c r="F46" s="6" t="s">
        <v>0</v>
      </c>
      <c r="G46" s="6" t="s">
        <v>0</v>
      </c>
      <c r="H46" s="7" t="s">
        <v>0</v>
      </c>
      <c r="I46" s="8"/>
      <c r="J46" s="8"/>
      <c r="K46" s="8"/>
      <c r="L46" s="6" t="s">
        <v>0</v>
      </c>
      <c r="M46" s="1" t="s">
        <v>0</v>
      </c>
      <c r="N46" s="1" t="s">
        <v>0</v>
      </c>
      <c r="O46" s="9"/>
      <c r="P46" s="9"/>
      <c r="Q46" s="9"/>
      <c r="R46" s="9"/>
      <c r="S46" s="10"/>
    </row>
    <row r="47" spans="1:19" ht="38.25" customHeight="1" x14ac:dyDescent="0.2">
      <c r="A47" s="33" t="s">
        <v>53</v>
      </c>
      <c r="B47" s="34" t="s">
        <v>128</v>
      </c>
      <c r="C47" s="6" t="s">
        <v>34</v>
      </c>
      <c r="D47" s="6" t="s">
        <v>54</v>
      </c>
      <c r="E47" s="6" t="s">
        <v>35</v>
      </c>
      <c r="F47" s="6" t="s">
        <v>0</v>
      </c>
      <c r="G47" s="6" t="s">
        <v>0</v>
      </c>
      <c r="H47" s="7" t="s">
        <v>0</v>
      </c>
      <c r="I47" s="8"/>
      <c r="J47" s="8"/>
      <c r="K47" s="8"/>
      <c r="L47" s="6" t="s">
        <v>23</v>
      </c>
      <c r="M47" s="1">
        <v>0</v>
      </c>
      <c r="N47" s="1">
        <v>0</v>
      </c>
      <c r="O47" s="9">
        <v>0</v>
      </c>
      <c r="P47" s="9">
        <v>27.1</v>
      </c>
      <c r="Q47" s="9">
        <v>27.1</v>
      </c>
      <c r="R47" s="9">
        <v>0</v>
      </c>
      <c r="S47" s="10"/>
    </row>
    <row r="48" spans="1:19" ht="75.75" customHeight="1" x14ac:dyDescent="0.2">
      <c r="A48" s="33" t="s">
        <v>0</v>
      </c>
      <c r="B48" s="34" t="s">
        <v>0</v>
      </c>
      <c r="C48" s="6" t="s">
        <v>20</v>
      </c>
      <c r="D48" s="6" t="s">
        <v>56</v>
      </c>
      <c r="E48" s="6" t="s">
        <v>21</v>
      </c>
      <c r="F48" s="6" t="s">
        <v>0</v>
      </c>
      <c r="G48" s="6" t="s">
        <v>0</v>
      </c>
      <c r="H48" s="7" t="s">
        <v>0</v>
      </c>
      <c r="I48" s="8"/>
      <c r="J48" s="8"/>
      <c r="K48" s="8"/>
      <c r="L48" s="6" t="s">
        <v>0</v>
      </c>
      <c r="M48" s="1" t="s">
        <v>0</v>
      </c>
      <c r="N48" s="1" t="s">
        <v>0</v>
      </c>
      <c r="O48" s="9"/>
      <c r="P48" s="9"/>
      <c r="Q48" s="9"/>
      <c r="R48" s="9"/>
      <c r="S48" s="10"/>
    </row>
    <row r="49" spans="1:19" ht="245.25" customHeight="1" x14ac:dyDescent="0.2">
      <c r="A49" s="33" t="s">
        <v>57</v>
      </c>
      <c r="B49" s="34" t="s">
        <v>129</v>
      </c>
      <c r="C49" s="6" t="s">
        <v>47</v>
      </c>
      <c r="D49" s="6" t="s">
        <v>48</v>
      </c>
      <c r="E49" s="6" t="s">
        <v>49</v>
      </c>
      <c r="F49" s="6" t="s">
        <v>58</v>
      </c>
      <c r="G49" s="6" t="s">
        <v>59</v>
      </c>
      <c r="H49" s="7" t="s">
        <v>36</v>
      </c>
      <c r="I49" s="48" t="s">
        <v>184</v>
      </c>
      <c r="J49" s="48" t="s">
        <v>22</v>
      </c>
      <c r="K49" s="49">
        <v>42289</v>
      </c>
      <c r="L49" s="6" t="s">
        <v>60</v>
      </c>
      <c r="M49" s="1">
        <v>33.200000000000003</v>
      </c>
      <c r="N49" s="1">
        <v>33.200000000000003</v>
      </c>
      <c r="O49" s="9">
        <v>34.4</v>
      </c>
      <c r="P49" s="9">
        <v>35.6</v>
      </c>
      <c r="Q49" s="9">
        <v>36.9</v>
      </c>
      <c r="R49" s="9">
        <f>O49*1.04</f>
        <v>35.775999999999996</v>
      </c>
      <c r="S49" s="10"/>
    </row>
    <row r="50" spans="1:19" ht="74.25" customHeight="1" x14ac:dyDescent="0.2">
      <c r="A50" s="33" t="s">
        <v>0</v>
      </c>
      <c r="B50" s="34" t="s">
        <v>0</v>
      </c>
      <c r="C50" s="6" t="s">
        <v>20</v>
      </c>
      <c r="D50" s="6" t="s">
        <v>52</v>
      </c>
      <c r="E50" s="6" t="s">
        <v>21</v>
      </c>
      <c r="F50" s="6" t="s">
        <v>0</v>
      </c>
      <c r="G50" s="6" t="s">
        <v>0</v>
      </c>
      <c r="H50" s="7" t="s">
        <v>0</v>
      </c>
      <c r="I50" s="8"/>
      <c r="J50" s="8"/>
      <c r="K50" s="8"/>
      <c r="L50" s="6" t="s">
        <v>0</v>
      </c>
      <c r="M50" s="1" t="s">
        <v>0</v>
      </c>
      <c r="N50" s="1" t="s">
        <v>0</v>
      </c>
      <c r="O50" s="9"/>
      <c r="P50" s="9"/>
      <c r="Q50" s="9"/>
      <c r="R50" s="9"/>
      <c r="S50" s="10"/>
    </row>
    <row r="51" spans="1:19" ht="65.25" customHeight="1" x14ac:dyDescent="0.2">
      <c r="A51" s="5" t="s">
        <v>130</v>
      </c>
      <c r="B51" s="6" t="s">
        <v>131</v>
      </c>
      <c r="C51" s="6" t="s">
        <v>0</v>
      </c>
      <c r="D51" s="6" t="s">
        <v>0</v>
      </c>
      <c r="E51" s="6" t="s">
        <v>0</v>
      </c>
      <c r="F51" s="6" t="s">
        <v>0</v>
      </c>
      <c r="G51" s="6" t="s">
        <v>0</v>
      </c>
      <c r="H51" s="7" t="s">
        <v>0</v>
      </c>
      <c r="I51" s="8"/>
      <c r="J51" s="8"/>
      <c r="K51" s="8"/>
      <c r="L51" s="16" t="s">
        <v>63</v>
      </c>
      <c r="M51" s="1">
        <f>M52</f>
        <v>0</v>
      </c>
      <c r="N51" s="1">
        <f t="shared" ref="N51:R52" si="6">N52</f>
        <v>0</v>
      </c>
      <c r="O51" s="1">
        <f t="shared" si="6"/>
        <v>0.16</v>
      </c>
      <c r="P51" s="1">
        <f t="shared" si="6"/>
        <v>1</v>
      </c>
      <c r="Q51" s="1">
        <f t="shared" si="6"/>
        <v>1</v>
      </c>
      <c r="R51" s="1">
        <f t="shared" si="6"/>
        <v>0.16640000000000002</v>
      </c>
      <c r="S51" s="10"/>
    </row>
    <row r="52" spans="1:19" ht="64.5" customHeight="1" x14ac:dyDescent="0.2">
      <c r="A52" s="5" t="s">
        <v>61</v>
      </c>
      <c r="B52" s="6" t="s">
        <v>132</v>
      </c>
      <c r="C52" s="6" t="s">
        <v>0</v>
      </c>
      <c r="D52" s="6" t="s">
        <v>0</v>
      </c>
      <c r="E52" s="6" t="s">
        <v>0</v>
      </c>
      <c r="F52" s="6" t="s">
        <v>0</v>
      </c>
      <c r="G52" s="6" t="s">
        <v>0</v>
      </c>
      <c r="H52" s="7" t="s">
        <v>0</v>
      </c>
      <c r="I52" s="8"/>
      <c r="J52" s="8"/>
      <c r="K52" s="8"/>
      <c r="L52" s="6" t="s">
        <v>63</v>
      </c>
      <c r="M52" s="1">
        <f>M53</f>
        <v>0</v>
      </c>
      <c r="N52" s="1">
        <f t="shared" si="6"/>
        <v>0</v>
      </c>
      <c r="O52" s="1">
        <f t="shared" si="6"/>
        <v>0.16</v>
      </c>
      <c r="P52" s="1">
        <f t="shared" si="6"/>
        <v>1</v>
      </c>
      <c r="Q52" s="1">
        <f t="shared" si="6"/>
        <v>1</v>
      </c>
      <c r="R52" s="1">
        <f t="shared" si="6"/>
        <v>0.16640000000000002</v>
      </c>
      <c r="S52" s="10"/>
    </row>
    <row r="53" spans="1:19" ht="74.25" customHeight="1" x14ac:dyDescent="0.2">
      <c r="A53" s="5" t="s">
        <v>62</v>
      </c>
      <c r="B53" s="6" t="s">
        <v>133</v>
      </c>
      <c r="C53" s="6" t="s">
        <v>20</v>
      </c>
      <c r="D53" s="6" t="s">
        <v>81</v>
      </c>
      <c r="E53" s="6" t="s">
        <v>21</v>
      </c>
      <c r="F53" s="6" t="s">
        <v>0</v>
      </c>
      <c r="G53" s="6" t="s">
        <v>0</v>
      </c>
      <c r="H53" s="7" t="s">
        <v>0</v>
      </c>
      <c r="I53" s="8"/>
      <c r="J53" s="8"/>
      <c r="K53" s="8"/>
      <c r="L53" s="6" t="s">
        <v>63</v>
      </c>
      <c r="M53" s="1">
        <v>0</v>
      </c>
      <c r="N53" s="1">
        <v>0</v>
      </c>
      <c r="O53" s="9">
        <v>0.16</v>
      </c>
      <c r="P53" s="9">
        <v>1</v>
      </c>
      <c r="Q53" s="9">
        <v>1</v>
      </c>
      <c r="R53" s="9">
        <f>O53*1.04</f>
        <v>0.16640000000000002</v>
      </c>
      <c r="S53" s="10"/>
    </row>
    <row r="54" spans="1:19" ht="77.25" customHeight="1" x14ac:dyDescent="0.2">
      <c r="A54" s="5" t="s">
        <v>134</v>
      </c>
      <c r="B54" s="6" t="s">
        <v>135</v>
      </c>
      <c r="C54" s="6" t="s">
        <v>0</v>
      </c>
      <c r="D54" s="6" t="s">
        <v>0</v>
      </c>
      <c r="E54" s="6" t="s">
        <v>0</v>
      </c>
      <c r="F54" s="6" t="s">
        <v>0</v>
      </c>
      <c r="G54" s="6" t="s">
        <v>0</v>
      </c>
      <c r="H54" s="7" t="s">
        <v>0</v>
      </c>
      <c r="I54" s="8"/>
      <c r="J54" s="8"/>
      <c r="K54" s="8"/>
      <c r="L54" s="6" t="s">
        <v>82</v>
      </c>
      <c r="M54" s="1">
        <f>M55+M57</f>
        <v>84.7</v>
      </c>
      <c r="N54" s="1">
        <f t="shared" ref="N54:R54" si="7">N55+N57</f>
        <v>77.8</v>
      </c>
      <c r="O54" s="1">
        <f t="shared" si="7"/>
        <v>87</v>
      </c>
      <c r="P54" s="1">
        <f t="shared" si="7"/>
        <v>87.600000000000009</v>
      </c>
      <c r="Q54" s="1">
        <f t="shared" si="7"/>
        <v>90.3</v>
      </c>
      <c r="R54" s="1">
        <f t="shared" si="7"/>
        <v>90.48</v>
      </c>
      <c r="S54" s="10"/>
    </row>
    <row r="55" spans="1:19" ht="14.25" customHeight="1" x14ac:dyDescent="0.2">
      <c r="A55" s="5" t="s">
        <v>64</v>
      </c>
      <c r="B55" s="6" t="s">
        <v>136</v>
      </c>
      <c r="C55" s="6" t="s">
        <v>0</v>
      </c>
      <c r="D55" s="6" t="s">
        <v>0</v>
      </c>
      <c r="E55" s="6" t="s">
        <v>0</v>
      </c>
      <c r="F55" s="6" t="s">
        <v>0</v>
      </c>
      <c r="G55" s="6" t="s">
        <v>0</v>
      </c>
      <c r="H55" s="7" t="s">
        <v>0</v>
      </c>
      <c r="I55" s="8"/>
      <c r="J55" s="8"/>
      <c r="K55" s="8"/>
      <c r="L55" s="6" t="s">
        <v>83</v>
      </c>
      <c r="M55" s="1">
        <f>M56</f>
        <v>84.5</v>
      </c>
      <c r="N55" s="1">
        <f t="shared" ref="N55:R55" si="8">N56</f>
        <v>77.599999999999994</v>
      </c>
      <c r="O55" s="1">
        <f t="shared" si="8"/>
        <v>86.8</v>
      </c>
      <c r="P55" s="1">
        <f t="shared" si="8"/>
        <v>87.4</v>
      </c>
      <c r="Q55" s="1">
        <f t="shared" si="8"/>
        <v>90.1</v>
      </c>
      <c r="R55" s="1">
        <f t="shared" si="8"/>
        <v>90.272000000000006</v>
      </c>
      <c r="S55" s="10"/>
    </row>
    <row r="56" spans="1:19" ht="409.5" x14ac:dyDescent="0.2">
      <c r="A56" s="5" t="s">
        <v>77</v>
      </c>
      <c r="B56" s="6" t="s">
        <v>137</v>
      </c>
      <c r="C56" s="6" t="s">
        <v>84</v>
      </c>
      <c r="D56" s="6" t="s">
        <v>32</v>
      </c>
      <c r="E56" s="6" t="s">
        <v>85</v>
      </c>
      <c r="F56" s="6" t="s">
        <v>86</v>
      </c>
      <c r="G56" s="6" t="s">
        <v>22</v>
      </c>
      <c r="H56" s="7" t="s">
        <v>87</v>
      </c>
      <c r="I56" s="8"/>
      <c r="J56" s="8"/>
      <c r="K56" s="8"/>
      <c r="L56" s="6" t="s">
        <v>83</v>
      </c>
      <c r="M56" s="1">
        <v>84.5</v>
      </c>
      <c r="N56" s="1">
        <v>77.599999999999994</v>
      </c>
      <c r="O56" s="9">
        <v>86.8</v>
      </c>
      <c r="P56" s="9">
        <v>87.4</v>
      </c>
      <c r="Q56" s="9">
        <v>90.1</v>
      </c>
      <c r="R56" s="9">
        <f>O56*1.04</f>
        <v>90.272000000000006</v>
      </c>
      <c r="S56" s="10"/>
    </row>
    <row r="57" spans="1:19" ht="26.25" customHeight="1" x14ac:dyDescent="0.2">
      <c r="A57" s="5" t="s">
        <v>65</v>
      </c>
      <c r="B57" s="6" t="s">
        <v>138</v>
      </c>
      <c r="C57" s="6" t="s">
        <v>0</v>
      </c>
      <c r="D57" s="6" t="s">
        <v>0</v>
      </c>
      <c r="E57" s="6" t="s">
        <v>0</v>
      </c>
      <c r="F57" s="6" t="s">
        <v>0</v>
      </c>
      <c r="G57" s="6" t="s">
        <v>0</v>
      </c>
      <c r="H57" s="7" t="s">
        <v>0</v>
      </c>
      <c r="I57" s="8"/>
      <c r="J57" s="8"/>
      <c r="K57" s="8"/>
      <c r="L57" s="6" t="s">
        <v>69</v>
      </c>
      <c r="M57" s="1">
        <f>M58</f>
        <v>0.2</v>
      </c>
      <c r="N57" s="1">
        <f t="shared" ref="N57:R57" si="9">N58</f>
        <v>0.2</v>
      </c>
      <c r="O57" s="1">
        <f t="shared" si="9"/>
        <v>0.2</v>
      </c>
      <c r="P57" s="1">
        <f t="shared" si="9"/>
        <v>0.2</v>
      </c>
      <c r="Q57" s="1">
        <f t="shared" si="9"/>
        <v>0.2</v>
      </c>
      <c r="R57" s="1">
        <f t="shared" si="9"/>
        <v>0.20800000000000002</v>
      </c>
      <c r="S57" s="10"/>
    </row>
    <row r="58" spans="1:19" ht="88.5" customHeight="1" x14ac:dyDescent="0.2">
      <c r="A58" s="5" t="s">
        <v>66</v>
      </c>
      <c r="B58" s="6" t="s">
        <v>139</v>
      </c>
      <c r="C58" s="6" t="s">
        <v>0</v>
      </c>
      <c r="D58" s="6" t="s">
        <v>0</v>
      </c>
      <c r="E58" s="6" t="s">
        <v>0</v>
      </c>
      <c r="F58" s="6" t="s">
        <v>67</v>
      </c>
      <c r="G58" s="6" t="s">
        <v>88</v>
      </c>
      <c r="H58" s="7" t="s">
        <v>68</v>
      </c>
      <c r="I58" s="8"/>
      <c r="J58" s="8"/>
      <c r="K58" s="8"/>
      <c r="L58" s="6" t="s">
        <v>69</v>
      </c>
      <c r="M58" s="1">
        <v>0.2</v>
      </c>
      <c r="N58" s="1">
        <v>0.2</v>
      </c>
      <c r="O58" s="9">
        <v>0.2</v>
      </c>
      <c r="P58" s="9">
        <v>0.2</v>
      </c>
      <c r="Q58" s="9">
        <v>0.2</v>
      </c>
      <c r="R58" s="9">
        <f>O58*1.04</f>
        <v>0.20800000000000002</v>
      </c>
      <c r="S58" s="10"/>
    </row>
    <row r="59" spans="1:19" ht="84" x14ac:dyDescent="0.2">
      <c r="A59" s="5" t="s">
        <v>140</v>
      </c>
      <c r="B59" s="6" t="s">
        <v>141</v>
      </c>
      <c r="C59" s="6" t="s">
        <v>0</v>
      </c>
      <c r="D59" s="6" t="s">
        <v>0</v>
      </c>
      <c r="E59" s="6" t="s">
        <v>0</v>
      </c>
      <c r="F59" s="6" t="s">
        <v>0</v>
      </c>
      <c r="G59" s="6" t="s">
        <v>0</v>
      </c>
      <c r="H59" s="7" t="s">
        <v>0</v>
      </c>
      <c r="I59" s="8"/>
      <c r="J59" s="8"/>
      <c r="K59" s="8"/>
      <c r="L59" s="13" t="s">
        <v>69</v>
      </c>
      <c r="M59" s="1">
        <f>M60</f>
        <v>5.6</v>
      </c>
      <c r="N59" s="1">
        <f t="shared" ref="N59:R61" si="10">N60</f>
        <v>5.6</v>
      </c>
      <c r="O59" s="1">
        <f t="shared" si="10"/>
        <v>5.8</v>
      </c>
      <c r="P59" s="1">
        <f t="shared" si="10"/>
        <v>6.2</v>
      </c>
      <c r="Q59" s="1">
        <f t="shared" si="10"/>
        <v>6.5</v>
      </c>
      <c r="R59" s="1">
        <f t="shared" si="10"/>
        <v>6.8</v>
      </c>
      <c r="S59" s="10"/>
    </row>
    <row r="60" spans="1:19" ht="24" x14ac:dyDescent="0.2">
      <c r="A60" s="5" t="s">
        <v>72</v>
      </c>
      <c r="B60" s="6" t="s">
        <v>142</v>
      </c>
      <c r="C60" s="6" t="s">
        <v>0</v>
      </c>
      <c r="D60" s="6" t="s">
        <v>0</v>
      </c>
      <c r="E60" s="6" t="s">
        <v>0</v>
      </c>
      <c r="F60" s="6" t="s">
        <v>0</v>
      </c>
      <c r="G60" s="6" t="s">
        <v>0</v>
      </c>
      <c r="H60" s="7" t="s">
        <v>0</v>
      </c>
      <c r="I60" s="8"/>
      <c r="J60" s="8"/>
      <c r="K60" s="8"/>
      <c r="L60" s="13" t="s">
        <v>69</v>
      </c>
      <c r="M60" s="1">
        <f>M61</f>
        <v>5.6</v>
      </c>
      <c r="N60" s="1">
        <f t="shared" si="10"/>
        <v>5.6</v>
      </c>
      <c r="O60" s="1">
        <f t="shared" si="10"/>
        <v>5.8</v>
      </c>
      <c r="P60" s="1">
        <f t="shared" si="10"/>
        <v>6.2</v>
      </c>
      <c r="Q60" s="1">
        <f t="shared" si="10"/>
        <v>6.5</v>
      </c>
      <c r="R60" s="1">
        <f t="shared" si="10"/>
        <v>6.8</v>
      </c>
      <c r="S60" s="10"/>
    </row>
    <row r="61" spans="1:19" ht="50.25" customHeight="1" x14ac:dyDescent="0.2">
      <c r="A61" s="5" t="s">
        <v>143</v>
      </c>
      <c r="B61" s="6" t="s">
        <v>144</v>
      </c>
      <c r="C61" s="6" t="s">
        <v>0</v>
      </c>
      <c r="D61" s="6" t="s">
        <v>0</v>
      </c>
      <c r="E61" s="6" t="s">
        <v>0</v>
      </c>
      <c r="F61" s="6" t="s">
        <v>0</v>
      </c>
      <c r="G61" s="6" t="s">
        <v>0</v>
      </c>
      <c r="H61" s="7" t="s">
        <v>0</v>
      </c>
      <c r="I61" s="8"/>
      <c r="J61" s="8"/>
      <c r="K61" s="8"/>
      <c r="L61" s="6" t="s">
        <v>69</v>
      </c>
      <c r="M61" s="1">
        <f>M62</f>
        <v>5.6</v>
      </c>
      <c r="N61" s="1">
        <f t="shared" si="10"/>
        <v>5.6</v>
      </c>
      <c r="O61" s="1">
        <f t="shared" si="10"/>
        <v>5.8</v>
      </c>
      <c r="P61" s="1">
        <f t="shared" si="10"/>
        <v>6.2</v>
      </c>
      <c r="Q61" s="1">
        <f t="shared" si="10"/>
        <v>6.5</v>
      </c>
      <c r="R61" s="1">
        <f t="shared" si="10"/>
        <v>6.8</v>
      </c>
      <c r="S61" s="10"/>
    </row>
    <row r="62" spans="1:19" ht="195" customHeight="1" x14ac:dyDescent="0.2">
      <c r="A62" s="5" t="s">
        <v>145</v>
      </c>
      <c r="B62" s="6" t="s">
        <v>146</v>
      </c>
      <c r="C62" s="6" t="s">
        <v>20</v>
      </c>
      <c r="D62" s="6" t="s">
        <v>39</v>
      </c>
      <c r="E62" s="6" t="s">
        <v>21</v>
      </c>
      <c r="F62" s="6" t="s">
        <v>70</v>
      </c>
      <c r="G62" s="6" t="s">
        <v>73</v>
      </c>
      <c r="H62" s="7" t="s">
        <v>71</v>
      </c>
      <c r="I62" s="46" t="s">
        <v>183</v>
      </c>
      <c r="J62" s="46" t="s">
        <v>22</v>
      </c>
      <c r="K62" s="47">
        <v>42865</v>
      </c>
      <c r="L62" s="6" t="s">
        <v>69</v>
      </c>
      <c r="M62" s="1">
        <v>5.6</v>
      </c>
      <c r="N62" s="1">
        <v>5.6</v>
      </c>
      <c r="O62" s="9">
        <v>5.8</v>
      </c>
      <c r="P62" s="9">
        <v>6.2</v>
      </c>
      <c r="Q62" s="9">
        <v>6.5</v>
      </c>
      <c r="R62" s="9">
        <v>6.8</v>
      </c>
      <c r="S62" s="10"/>
    </row>
    <row r="63" spans="1:19" ht="36" x14ac:dyDescent="0.2">
      <c r="A63" s="5" t="s">
        <v>147</v>
      </c>
      <c r="B63" s="6" t="s">
        <v>148</v>
      </c>
      <c r="C63" s="6" t="s">
        <v>0</v>
      </c>
      <c r="D63" s="6" t="s">
        <v>0</v>
      </c>
      <c r="E63" s="6" t="s">
        <v>0</v>
      </c>
      <c r="F63" s="6" t="s">
        <v>0</v>
      </c>
      <c r="G63" s="6" t="s">
        <v>0</v>
      </c>
      <c r="H63" s="7" t="s">
        <v>0</v>
      </c>
      <c r="I63" s="8"/>
      <c r="J63" s="8"/>
      <c r="K63" s="8"/>
      <c r="L63" s="6" t="s">
        <v>76</v>
      </c>
      <c r="M63" s="1">
        <v>0</v>
      </c>
      <c r="N63" s="1">
        <v>0</v>
      </c>
      <c r="O63" s="9">
        <v>0</v>
      </c>
      <c r="P63" s="9">
        <v>19.399999999999999</v>
      </c>
      <c r="Q63" s="9">
        <v>41.4</v>
      </c>
      <c r="R63" s="9">
        <f>O63*1.04</f>
        <v>0</v>
      </c>
      <c r="S63" s="10"/>
    </row>
    <row r="65" spans="1:14" ht="42" customHeight="1" x14ac:dyDescent="0.2">
      <c r="A65" s="11"/>
      <c r="C65" s="41" t="s">
        <v>178</v>
      </c>
      <c r="D65" s="41"/>
      <c r="E65" s="41"/>
      <c r="F65" s="41"/>
      <c r="G65" s="41"/>
      <c r="H65" s="11"/>
      <c r="I65" s="42"/>
      <c r="J65" s="42"/>
      <c r="L65" s="43" t="s">
        <v>179</v>
      </c>
      <c r="M65" s="44"/>
      <c r="N65" s="44"/>
    </row>
    <row r="66" spans="1:14" x14ac:dyDescent="0.2">
      <c r="I66" s="40" t="s">
        <v>154</v>
      </c>
      <c r="J66" s="40"/>
      <c r="L66" s="40" t="s">
        <v>155</v>
      </c>
      <c r="M66" s="40"/>
      <c r="N66" s="40"/>
    </row>
    <row r="68" spans="1:14" ht="17.25" customHeight="1" x14ac:dyDescent="0.2">
      <c r="A68" s="11" t="s">
        <v>156</v>
      </c>
      <c r="C68" s="41" t="s">
        <v>169</v>
      </c>
      <c r="D68" s="45"/>
      <c r="E68" s="45"/>
      <c r="F68" s="45"/>
      <c r="G68" s="45"/>
      <c r="I68" s="42"/>
      <c r="J68" s="42"/>
      <c r="L68" s="43" t="s">
        <v>180</v>
      </c>
      <c r="M68" s="44"/>
      <c r="N68" s="44"/>
    </row>
    <row r="69" spans="1:14" x14ac:dyDescent="0.2">
      <c r="I69" s="40" t="s">
        <v>154</v>
      </c>
      <c r="J69" s="40"/>
      <c r="L69" s="40" t="s">
        <v>155</v>
      </c>
      <c r="M69" s="40"/>
      <c r="N69" s="40"/>
    </row>
    <row r="70" spans="1:14" x14ac:dyDescent="0.2">
      <c r="A70" s="11" t="s">
        <v>170</v>
      </c>
    </row>
  </sheetData>
  <mergeCells count="62">
    <mergeCell ref="I69:J69"/>
    <mergeCell ref="L69:N69"/>
    <mergeCell ref="C65:G65"/>
    <mergeCell ref="I65:J65"/>
    <mergeCell ref="I66:J66"/>
    <mergeCell ref="L65:N65"/>
    <mergeCell ref="L66:N66"/>
    <mergeCell ref="C68:G68"/>
    <mergeCell ref="I68:J68"/>
    <mergeCell ref="L68:N68"/>
    <mergeCell ref="A36:A37"/>
    <mergeCell ref="B36:B37"/>
    <mergeCell ref="A38:A39"/>
    <mergeCell ref="B38:B39"/>
    <mergeCell ref="A41:A42"/>
    <mergeCell ref="B41:B42"/>
    <mergeCell ref="A49:A50"/>
    <mergeCell ref="B49:B50"/>
    <mergeCell ref="A43:A44"/>
    <mergeCell ref="B43:B44"/>
    <mergeCell ref="A45:A46"/>
    <mergeCell ref="B45:B46"/>
    <mergeCell ref="A47:A48"/>
    <mergeCell ref="B47:B48"/>
    <mergeCell ref="A34:A35"/>
    <mergeCell ref="B34:B35"/>
    <mergeCell ref="A24:A25"/>
    <mergeCell ref="B24:B25"/>
    <mergeCell ref="A26:A27"/>
    <mergeCell ref="B26:B27"/>
    <mergeCell ref="A28:A29"/>
    <mergeCell ref="B28:B29"/>
    <mergeCell ref="A30:A31"/>
    <mergeCell ref="B30:B31"/>
    <mergeCell ref="A32:A33"/>
    <mergeCell ref="B32:B33"/>
    <mergeCell ref="A15:A16"/>
    <mergeCell ref="B15:B16"/>
    <mergeCell ref="A22:A23"/>
    <mergeCell ref="B22:B23"/>
    <mergeCell ref="A2:S2"/>
    <mergeCell ref="A3:S3"/>
    <mergeCell ref="A4:S4"/>
    <mergeCell ref="A5:A10"/>
    <mergeCell ref="B5:B10"/>
    <mergeCell ref="C5:K5"/>
    <mergeCell ref="L5:L9"/>
    <mergeCell ref="C9:E9"/>
    <mergeCell ref="S5:S10"/>
    <mergeCell ref="F9:H9"/>
    <mergeCell ref="I9:K9"/>
    <mergeCell ref="M9:N9"/>
    <mergeCell ref="R9:R10"/>
    <mergeCell ref="M5:R5"/>
    <mergeCell ref="C6:K8"/>
    <mergeCell ref="M6:N8"/>
    <mergeCell ref="O6:O8"/>
    <mergeCell ref="P6:P8"/>
    <mergeCell ref="Q6:R7"/>
    <mergeCell ref="P9:P10"/>
    <mergeCell ref="O9:O10"/>
    <mergeCell ref="Q9:Q10"/>
  </mergeCells>
  <pageMargins left="0.31496062992125984" right="0.31496062992125984" top="0.15748031496062992" bottom="0.15748031496062992" header="0" footer="0"/>
  <pageSetup paperSize="9" scale="52" fitToWidth="6" fitToHeight="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Поселение</vt:lpstr>
      <vt:lpstr>Поселение!Заголовки_для_печати</vt:lpstr>
      <vt:lpstr>Поселение!Область_печати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2021-04-15T14:01:49Z</dcterms:modified>
</cp:coreProperties>
</file>