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workbookPr filterPrivacy="1" defaultThemeVersion="124226"/>
  <xr:revisionPtr revIDLastSave="0" documentId="13_ncr:1_{F254087B-1344-4B32-AC3B-15301F30C905}" xr6:coauthVersionLast="45" xr6:coauthVersionMax="46" xr10:uidLastSave="{00000000-0000-0000-0000-000000000000}"/>
  <bookViews>
    <workbookView xWindow="-120" yWindow="-120" windowWidth="29040" windowHeight="15840" xr2:uid="{00000000-000D-0000-FFFF-FFFF00000000}"/>
  </bookViews>
  <sheets>
    <sheet name="Поселение" sheetId="2" r:id="rId1"/>
  </sheets>
  <definedNames>
    <definedName name="_xlnm._FilterDatabase" localSheetId="0" hidden="1">Поселение!$A$5:$S$11</definedName>
    <definedName name="_xlnm.Print_Titles" localSheetId="0">Поселение!$5:$11</definedName>
    <definedName name="_xlnm.Print_Area" localSheetId="0">Поселение!$A$1:$S$69</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N22" i="2" l="1"/>
  <c r="O22" i="2"/>
  <c r="P22" i="2"/>
  <c r="Q22" i="2"/>
  <c r="R22" i="2"/>
  <c r="M22" i="2"/>
  <c r="R17" i="2" l="1"/>
  <c r="R23" i="2"/>
  <c r="R40" i="2"/>
  <c r="R42" i="2"/>
  <c r="R48" i="2"/>
  <c r="R52" i="2"/>
  <c r="R55" i="2"/>
  <c r="R57" i="2"/>
  <c r="R62" i="2"/>
  <c r="N40" i="2" l="1"/>
  <c r="M40" i="2"/>
  <c r="N42" i="2"/>
  <c r="M42" i="2"/>
  <c r="N60" i="2"/>
  <c r="N59" i="2" s="1"/>
  <c r="N58" i="2" s="1"/>
  <c r="O60" i="2"/>
  <c r="P60" i="2"/>
  <c r="P59" i="2" s="1"/>
  <c r="P58" i="2" s="1"/>
  <c r="Q60" i="2"/>
  <c r="Q59" i="2" s="1"/>
  <c r="Q58" i="2" s="1"/>
  <c r="R60" i="2"/>
  <c r="R59" i="2" s="1"/>
  <c r="R58" i="2" s="1"/>
  <c r="O59" i="2"/>
  <c r="O58" i="2" s="1"/>
  <c r="N56" i="2"/>
  <c r="O56" i="2"/>
  <c r="P56" i="2"/>
  <c r="Q56" i="2"/>
  <c r="R56" i="2"/>
  <c r="N54" i="2"/>
  <c r="O54" i="2"/>
  <c r="P54" i="2"/>
  <c r="Q54" i="2"/>
  <c r="R54" i="2"/>
  <c r="N51" i="2"/>
  <c r="N50" i="2" s="1"/>
  <c r="O51" i="2"/>
  <c r="P51" i="2"/>
  <c r="P50" i="2" s="1"/>
  <c r="Q51" i="2"/>
  <c r="Q50" i="2" s="1"/>
  <c r="R51" i="2"/>
  <c r="R50" i="2" s="1"/>
  <c r="O50" i="2"/>
  <c r="N39" i="2"/>
  <c r="O39" i="2"/>
  <c r="P39" i="2"/>
  <c r="Q39" i="2"/>
  <c r="R39" i="2"/>
  <c r="N19" i="2"/>
  <c r="O19" i="2"/>
  <c r="P19" i="2"/>
  <c r="Q19" i="2"/>
  <c r="R19" i="2"/>
  <c r="N14" i="2"/>
  <c r="O14" i="2"/>
  <c r="P14" i="2"/>
  <c r="Q14" i="2"/>
  <c r="O53" i="2" l="1"/>
  <c r="P53" i="2"/>
  <c r="Q53" i="2"/>
  <c r="R53" i="2"/>
  <c r="N53" i="2"/>
  <c r="M19" i="2"/>
  <c r="M51" i="2"/>
  <c r="M50" i="2" s="1"/>
  <c r="M54" i="2"/>
  <c r="M56" i="2"/>
  <c r="M60" i="2"/>
  <c r="M59" i="2" s="1"/>
  <c r="M58" i="2" s="1"/>
  <c r="N13" i="2" l="1"/>
  <c r="N12" i="2" s="1"/>
  <c r="P13" i="2"/>
  <c r="P12" i="2" s="1"/>
  <c r="Q13" i="2"/>
  <c r="Q12" i="2" s="1"/>
  <c r="M14" i="2"/>
  <c r="M13" i="2" s="1"/>
  <c r="O13" i="2"/>
  <c r="O12" i="2" s="1"/>
  <c r="M53" i="2"/>
  <c r="M39" i="2"/>
  <c r="M12" i="2" l="1"/>
  <c r="R14" i="2"/>
  <c r="R13" i="2" s="1"/>
  <c r="R12" i="2" s="1"/>
</calcChain>
</file>

<file path=xl/sharedStrings.xml><?xml version="1.0" encoding="utf-8"?>
<sst xmlns="http://schemas.openxmlformats.org/spreadsheetml/2006/main" count="555" uniqueCount="194">
  <si>
    <t/>
  </si>
  <si>
    <t>Наименование полномочия, расходного обязательства</t>
  </si>
  <si>
    <t>Код строки</t>
  </si>
  <si>
    <t>Правовое основание финансового обеспечения расходного полномочия субъекта Российской Федерации</t>
  </si>
  <si>
    <t>Код расхода по БК</t>
  </si>
  <si>
    <t>Объем средств на исполнение расходного обязательства</t>
  </si>
  <si>
    <t>Всего</t>
  </si>
  <si>
    <t>наименование, номер и дата</t>
  </si>
  <si>
    <t>номер статьи (подстатьи), пункта (подпункта)</t>
  </si>
  <si>
    <t>дата вступления в силу, срок действия</t>
  </si>
  <si>
    <t>номер пункта, подпункта</t>
  </si>
  <si>
    <t>раздел
подраздел</t>
  </si>
  <si>
    <t>утвержденные бюджетные назначения</t>
  </si>
  <si>
    <t>исполнено</t>
  </si>
  <si>
    <t>1</t>
  </si>
  <si>
    <t>2</t>
  </si>
  <si>
    <t>3</t>
  </si>
  <si>
    <t>4</t>
  </si>
  <si>
    <t>5</t>
  </si>
  <si>
    <t>Федеральный закон № 131-ФЗ Об общих принципах организации местного самоуправления в Российской Федерации от 06.10.2003</t>
  </si>
  <si>
    <t>01.01.2006 - 01.01.2099</t>
  </si>
  <si>
    <t>в целом</t>
  </si>
  <si>
    <t>0113|</t>
  </si>
  <si>
    <t>Федеральный закон № 178-ФЗ О приватизации государственного и муниципального имущества от 21.12.2001</t>
  </si>
  <si>
    <t>ст.6 п.2</t>
  </si>
  <si>
    <t>13.05.2009 - 01.01.2099</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</si>
  <si>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</si>
  <si>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0409|</t>
  </si>
  <si>
    <t>ст.15 ч.1 п.5</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</si>
  <si>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</si>
  <si>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района, охрана объектов культурного наследия (памятников истории и культуры) местного (муниципального) значения, расположенных на территории муниципального района</t>
  </si>
  <si>
    <t>0309|</t>
  </si>
  <si>
    <t>ст.8 п.2</t>
  </si>
  <si>
    <t>осуществление мероприятий по обеспечению безопасности людей на водных объектах, охране их жизни и здоровья</t>
  </si>
  <si>
    <t>Федеральный закон № 7-ФЗ О некоммерческих организациях от 12.01.1996</t>
  </si>
  <si>
    <t>24.01.1996 - 01.01.2099</t>
  </si>
  <si>
    <t>не установлено</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</si>
  <si>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включая обеспечение свободного доступа граждан к водным объектам общего пользования и их береговым полосам</t>
  </si>
  <si>
    <t>участие в предупреждении и ликвидации последствий чрезвычайных ситуаций в границах сельского поселения</t>
  </si>
  <si>
    <t>ст.15 ч.4</t>
  </si>
  <si>
    <t>0502|</t>
  </si>
  <si>
    <t>организация ритуальных услуг и содержание мест захоронения</t>
  </si>
  <si>
    <t>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</si>
  <si>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</si>
  <si>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ст.17 ч.1 п.9</t>
  </si>
  <si>
    <t>Закон РМ № 48-З
 О регулировании отношений в сфере муниципальной службы
 от 08.06.2007</t>
  </si>
  <si>
    <t>ст.34 ч.9</t>
  </si>
  <si>
    <t>Федеральный закон № 25-ФЗ О муниципальной службе в Российской Федерации от 02.03.2007</t>
  </si>
  <si>
    <t>ст.34</t>
  </si>
  <si>
    <t>01.06.2007 - 01.01.2099</t>
  </si>
  <si>
    <t>обслуживание долговых обязательств в части процентов, пеней и штрафных санкций по бюджетным кредитам, полученным из региональных и местных бюджетов</t>
  </si>
  <si>
    <t>1301|</t>
  </si>
  <si>
    <t>ст.53</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</si>
  <si>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</si>
  <si>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ст. 9.2 п.6</t>
  </si>
  <si>
    <t>ст.2</t>
  </si>
  <si>
    <t>ст.17 ч.1 п.3</t>
  </si>
  <si>
    <t>предоставление доплаты за выслугу лет к трудовой пенсии муниципальным служащим за счет средств местного бюджета</t>
  </si>
  <si>
    <t>Закон РМ № 30-З
 О муниципальной службе в Республике Мордовия
 от 08.06.1999</t>
  </si>
  <si>
    <t>ст.30</t>
  </si>
  <si>
    <t>1001|</t>
  </si>
  <si>
    <t>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t>
  </si>
  <si>
    <t>резервные фонды администрации муниципальных образований</t>
  </si>
  <si>
    <t>0111|</t>
  </si>
  <si>
    <t>за счет субвенций, предоставленных из федерального бюджета, всего</t>
  </si>
  <si>
    <t>за счет субвенций, предоставленных из бюджета субъекта Российской Федерации, всего</t>
  </si>
  <si>
    <t>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</si>
  <si>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Закон РМ № 45-З Об административных комиссиях в Республике Мордовия от 17.10.2002</t>
  </si>
  <si>
    <t>05.11.2002 - 01.01.2099</t>
  </si>
  <si>
    <t>0104|</t>
  </si>
  <si>
    <t>Закон РМ № 4-З О межбюджетных отношениях в Республике Мордовия от 21.02.2008</t>
  </si>
  <si>
    <t>22.02.2008 - 01.01.2099</t>
  </si>
  <si>
    <t>по предоставлению иных межбюджетных трансфертов, всего</t>
  </si>
  <si>
    <t>ст.7 п.2</t>
  </si>
  <si>
    <t>0603|</t>
  </si>
  <si>
    <t>0503|</t>
  </si>
  <si>
    <t>9999|</t>
  </si>
  <si>
    <t>на осуществление воинского учета на территориях, на которых отсутствуют структурные подразделения военных комиссариатов</t>
  </si>
  <si>
    <t>ст.14 ч.1 п.3</t>
  </si>
  <si>
    <t>ст.14 ч.1 п.19</t>
  </si>
  <si>
    <t>0102|0104|</t>
  </si>
  <si>
    <t>ст. 14.1 ч.2</t>
  </si>
  <si>
    <t>0104|0203|</t>
  </si>
  <si>
    <t>0203|</t>
  </si>
  <si>
    <t>Федеральный закон № 53-ФЗ О воинской обязанности и военной службе от 28.03.1998</t>
  </si>
  <si>
    <t>02.04.1998 - 01.01.2099</t>
  </si>
  <si>
    <t>Закон РМ № 15-З Об утверждении Методики распределения из республиканского бюджета Республики Мордовия субвенции на осуществление государственных полномочий по первичному воинскому учету на территориях, на которых отсутствуют военные комиссариаты, предоставляемой за счет субвенции республиканскому бюджету Республики Мордовия из федерального бюджета от 12.03.2010</t>
  </si>
  <si>
    <t>16.03.2010 - 01.01.2099</t>
  </si>
  <si>
    <t>ст.15.1 п.1</t>
  </si>
  <si>
    <t>Расходные обязательства, возникшие в результате принятия нормативных правовых актов сельского поселения, заключения договоров (соглашений), всего из них:</t>
  </si>
  <si>
    <t>5.</t>
  </si>
  <si>
    <t>0102|0104|0111|0113|0203|0309|0405|0406|0409|0501|0502|0503|0603|0801|0804|1001|1301|9999|</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</si>
  <si>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</si>
  <si>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5.1.</t>
  </si>
  <si>
    <t>0104|0113|0309|0406|0409|0501|0502|0503|0603|</t>
  </si>
  <si>
    <t>по перечню, предусмотренному частью  3 статьи  14 Федерального закона от 6 октября 2003 г. № 131-ФЗ «Об общих принципах организации местного самоуправления в Российской Федерации», всего</t>
  </si>
  <si>
    <t>5.1.1.</t>
  </si>
  <si>
    <t>владение, пользование и распоряжение имуществом, находящимся в муниципальной собственности сельского поселения</t>
  </si>
  <si>
    <t>5.1.1.3.</t>
  </si>
  <si>
    <t>организация благоустройства территории сельского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</si>
  <si>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5.1.1.11.</t>
  </si>
  <si>
    <t>в случаях закрепления законом субъекта Российской Федерации за сельскими поселениями вопросов местного значения  из числа вопросов местного значения городского поселения, предусмотренных частью 1 статьи 14 Федерального закона от 6 октября 2003 г. № 131-ФЗ «Об общих принципах организации местного самоуправления в Российской Федерации», всего</t>
  </si>
  <si>
    <t>5.1.2.</t>
  </si>
  <si>
    <t>5.1.2.12.</t>
  </si>
  <si>
    <t>ст.14 ч.3</t>
  </si>
  <si>
    <t>Закон РМ № 83-З
 О закреплении отдельных вопросов местного значения за сельскими поселениями в Республике Мордовия
 от 12.11.2014</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</si>
  <si>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</si>
  <si>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</si>
  <si>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в случаях заключения соглашения с органами местного самоуправления муниципального района о передаче сельскому поселению осуществления части своих полномочий по решению вопросов местного значения муниципального района, всего</t>
  </si>
  <si>
    <t>5.1.3.</t>
  </si>
  <si>
    <t>5.1.3.3.</t>
  </si>
  <si>
    <t>5.1.3.22.</t>
  </si>
  <si>
    <t>ст.15 ч.1 п.14</t>
  </si>
  <si>
    <t>5.1.3.31.</t>
  </si>
  <si>
    <t>ст.15 ч.1 п. 19.3</t>
  </si>
  <si>
    <t>5.1.3.35.</t>
  </si>
  <si>
    <t>ст.15 ч.1 п.24</t>
  </si>
  <si>
    <t>5.1.3.44.</t>
  </si>
  <si>
    <t>ст.15 ч.1 п.28</t>
  </si>
  <si>
    <t>5.1.3.65.</t>
  </si>
  <si>
    <t>ст.14 ч.4</t>
  </si>
  <si>
    <t>5.1.3.68.</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</si>
  <si>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</si>
  <si>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5.2.</t>
  </si>
  <si>
    <t>5.2.1.</t>
  </si>
  <si>
    <t>5.2.2.</t>
  </si>
  <si>
    <t>5.2.4.</t>
  </si>
  <si>
    <t>5.2.8.</t>
  </si>
  <si>
    <t>5.2.23.</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</si>
  <si>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права на решение вопросов, не отнесенных к вопросам местного значения сельского поселения, всего</t>
  </si>
  <si>
    <t>5.3.</t>
  </si>
  <si>
    <t>5.3.4.</t>
  </si>
  <si>
    <t>5.3.4.1.</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</si>
  <si>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</si>
  <si>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5.4.</t>
  </si>
  <si>
    <t>5.4.1.</t>
  </si>
  <si>
    <t>5.4.1.3.</t>
  </si>
  <si>
    <t>5.4.2.</t>
  </si>
  <si>
    <t>5.4.2.39.</t>
  </si>
  <si>
    <t>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</si>
  <si>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5.6.</t>
  </si>
  <si>
    <t>5.6.2.</t>
  </si>
  <si>
    <t>бюджету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t>
  </si>
  <si>
    <t>5.6.2.1.</t>
  </si>
  <si>
    <t>Иные межбюджетные на составление и рассмотрение проекта бюджета сельского поселения, утверждение и исполнение бюджета сельского поселения, осуществление контроля за его исполнением, составление и утверждение отчета об исполнении бюджета сельского поселения</t>
  </si>
  <si>
    <t>5.6.2.1.1.</t>
  </si>
  <si>
    <t>Условно утвержденные расходы на первый и второй годы планового периода в соответствии с решением о местном бюджете сельского поселения</t>
  </si>
  <si>
    <t>5.7.</t>
  </si>
  <si>
    <t>Нормативно правовые акты, договоры, соглашения Российской Федерации</t>
  </si>
  <si>
    <t>Нормативные правовые акты, договоры, соглашения субъекта Российской Федерации</t>
  </si>
  <si>
    <t>Нормативное правовое регулирование, определяющее финансовое обеспечение и порядок расходования средств</t>
  </si>
  <si>
    <t>Примечание</t>
  </si>
  <si>
    <t>СВОД РЕЕСТРОВ РАСХОДНЫХ ОБЯЗАТЕЛЬСТВ МУНИЦИПАЛЬНЫХ ОБРАЗОВАНИЙ,
ВХОДЯЩИХ В СОСТАВ ЧАМЗИНСКОГО МУНИЦИПАЛЬНОГО РАЙОНА РЕСПУБЛИКИ МОРДОВИЯ</t>
  </si>
  <si>
    <t>(подпись)</t>
  </si>
  <si>
    <t>(расшифровка подписи)</t>
  </si>
  <si>
    <t>Исполнитель:</t>
  </si>
  <si>
    <t>0113|0503|0603|</t>
  </si>
  <si>
    <t>5.1.2.19.</t>
  </si>
  <si>
    <t>0309|0503|</t>
  </si>
  <si>
    <t>5.1.3.51.</t>
  </si>
  <si>
    <t>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</si>
  <si>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 xml:space="preserve">Федеральный закон № 131-ФЗ "Об общих принципах организации местного самоуправления в Российской Федерации" от 06.10.2003 </t>
  </si>
  <si>
    <t>(ст.14 ч.4 )</t>
  </si>
  <si>
    <t>(ст.15 ч.4 )</t>
  </si>
  <si>
    <t>0104|0113|0409|0502|0503|0603|</t>
  </si>
  <si>
    <t>0102|0104|0113|1001|1301|</t>
  </si>
  <si>
    <t>Единица измерения: тыс руб (с точностью до первого десятичного знака)</t>
  </si>
  <si>
    <t>Консультант бюджетного отдела</t>
  </si>
  <si>
    <t>Дата подписания: 18.04.2021 г.</t>
  </si>
  <si>
    <t>отчетный
 2020 г.</t>
  </si>
  <si>
    <t>текущий
2021 г.</t>
  </si>
  <si>
    <t>очередной 2022 г.</t>
  </si>
  <si>
    <t>2023 г.</t>
  </si>
  <si>
    <t>2024 г.</t>
  </si>
  <si>
    <t>плановый период</t>
  </si>
  <si>
    <t>Нормативные правовые акты, договоры, соглашения муниципального образования</t>
  </si>
  <si>
    <t>И.о. Главы Админситрации Медаевского сельского поселения Чамзинского мунципального района Республики Мордовия</t>
  </si>
  <si>
    <t>Киреева Т.Ю.</t>
  </si>
  <si>
    <t>Голубева Е.Н.</t>
  </si>
  <si>
    <t>Наименование субъекта бюджетного планирования: Медаевское сельское поселение Чамзинского мунципального района Республики Мордовия</t>
  </si>
  <si>
    <t>Решение Совета депутатов Медаевского сельского поселения от 11.05.2017 года №45 "О передаче осуществления части полномочий Медаевского сельского поселения Чамзинскому муниципальному району по вопросам составления проекта бюджета, учета исполнения бюджета, осуществления контроля за его исполнением, составления отчета об исполнении бюджета"</t>
  </si>
  <si>
    <t>Постановление Правительства РМ № 106 "Об утверждении порядков расходования и учета средств, предоставляемых из бюджета Республики Мордовия в виде субвенций бюджетам муниципальных образований на осуществление отдельных государственных полномочий"</t>
  </si>
  <si>
    <t>Постановление администрации Медаевского сельского поселения от 05.10.2015 №97 «Об утверждении муниципальной программы «Развитие муниципальной службы в Медаевском сельском поселении Чамзинского муниципального района Республики Мордовия на 2015-2025 годы»</t>
  </si>
  <si>
    <t>Решение Совета депутатов Медаевского сельского поселения от 07.04.2015г. №187 "О принятии Медаевским сельским поселением полномочий Чамзинского муниципального района по осуществлению мероприятий по утверждение генеральных планов сельского поселения, правил землепользования и застройки, местных нормативов градостроительного проектирования поселения, осуществлению муниципального земельного контроля в границах поселения"</t>
  </si>
  <si>
    <t>Решение Совета депутатов Медаевского сельского поселения от 07.04.2015г. №188 "О принятии Медаевским сельским поселением полномочий Чамзинского муниципального района по созданию условий для массового отдыха жителей поселения и организации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</si>
  <si>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Решение Совета депутатов Медаевского сельского поселения от 07.04.2015г. №189 "О принятии Медаевским сельским поселением полномочий Чамзинского муниципального района по осуществление в пределах, установленных водным законодательством Российской Федерации, полномочий собственника водных объектов, информированию населения об ограничениях их использования"</t>
  </si>
  <si>
    <t>Решение Совета депутатов Медаевского сельского поселения от 09.04.2015г. №186 "О принятии Медаевским сельским поселением полномочий Чамзинского муниципального района по осуществлению мероприятий по обеспечению безопасности людей на водных объектах, охране их жизни и здоровья"</t>
  </si>
  <si>
    <t>Решение Совета депутатов Медаевского сельского поселения от 07.04.2015г. №190 "О принятии Медаевским сельским поселением полномочий Чамзинского муниципального района по сохранению, использованию и популяризации объектов культурного наследия (памятников истории и культуры), находящихся в собственности поселения, охране объектов культурного наследия (памятников истории и культуры) местного (муниципального) значения, расположенных на территории поселения"</t>
  </si>
  <si>
    <t>Постановление администрации Медаевского сельского поселения Чамзинского муниципального района Республики Мордовия от 07.10.2019 г. № 59 "Об утверждении муниципальной программы «Благоустройство территории Медаевского сельского поселения Чамзинского муниципального района Республики Мордовия на 2019-2025 годы»</t>
  </si>
  <si>
    <t>организация благоустройства территории сельского поселения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</si>
  <si>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5.1.1.12.</t>
  </si>
  <si>
    <t xml:space="preserve">Постановление администрации Медаевского сельского поселения Чамзинского муниципального района Республики Мордовия от 07.10.2019 г. №59 "Об утверждении муниципальной программы «Благоустройство территории Медаевского сельского поселения Чамзинского муниципального района Республики Мордовия на 2019-2025 годы»
</t>
  </si>
  <si>
    <t>Постановление администрации Медаевского сельского поселения от 26.12.2014г. № 90 "Об утверждении муниципальной программы «Развитие автомобильных дорог в Медаевском сельском поселении на 2015-2025 годы»</t>
  </si>
  <si>
    <t>Постановление администрации Медаевского сельского поселения от 18.12.2015 года №123 "Об утверждении муниципальной программы "Охрана окружающей среды и повышение экологической безопасности на 2016-2025 годы"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</si>
</sst>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0"/>
      <color rgb="FF000000"/>
      <name val="Times New Roman"/>
    </font>
    <font>
      <b/>
      <sz val="9"/>
      <color rgb="FF000000"/>
      <name val="Trebuchet MS"/>
      <family val="2"/>
      <charset val="204"/>
    </font>
    <font>
      <sz val="9"/>
      <color rgb="FF000000"/>
      <name val="Trebuchet MS"/>
      <family val="2"/>
      <charset val="204"/>
    </font>
    <font>
      <sz val="9"/>
      <color rgb="FF000000"/>
      <name val="Times New Roman"/>
      <family val="1"/>
      <charset val="204"/>
    </font>
    <font>
      <sz val="9"/>
      <color rgb="FF000000"/>
      <name val="Times New Roman"/>
      <family val="1"/>
      <charset val="204"/>
    </font>
    <font>
      <sz val="10"/>
      <color rgb="FF000000"/>
      <name val="Times New Roman"/>
      <family val="1"/>
      <charset val="204"/>
    </font>
    <font>
      <sz val="8"/>
      <color rgb="FF000000"/>
      <name val="Times New Roman"/>
      <family val="1"/>
      <charset val="204"/>
    </font>
  </fonts>
  <fills count="2">
    <fill>
      <patternFill patternType="none"/>
    </fill>
    <fill>
      <patternFill patternType="gray125"/>
    </fill>
  </fills>
  <borders count="2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top/>
      <bottom style="thin">
        <color indexed="64"/>
      </bottom>
      <diagonal/>
    </border>
    <border>
      <left/>
      <right/>
      <top style="thin">
        <color indexed="64"/>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s>
  <cellStyleXfs count="1">
    <xf numFmtId="0" fontId="0" fillId="0" borderId="0">
      <alignment vertical="top" wrapText="1"/>
    </xf>
  </cellStyleXfs>
  <cellXfs count="58">
    <xf numFmtId="0" fontId="0" fillId="0" borderId="0" xfId="0" applyFont="1" applyFill="1" applyAlignment="1">
      <alignment vertical="top" wrapText="1"/>
    </xf>
    <xf numFmtId="164" fontId="3" fillId="0" borderId="1" xfId="0" applyNumberFormat="1"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top" wrapText="1"/>
    </xf>
    <xf numFmtId="164" fontId="0" fillId="0" borderId="0" xfId="0" applyNumberFormat="1" applyFont="1" applyFill="1" applyAlignment="1">
      <alignmen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2" xfId="0" applyFont="1" applyFill="1" applyBorder="1" applyAlignment="1">
      <alignment horizontal="center" vertical="top" wrapText="1"/>
    </xf>
    <xf numFmtId="0" fontId="0" fillId="0" borderId="5" xfId="0" applyFont="1" applyFill="1" applyBorder="1" applyAlignment="1">
      <alignment vertical="top" wrapText="1"/>
    </xf>
    <xf numFmtId="164" fontId="4" fillId="0" borderId="5" xfId="0" applyNumberFormat="1" applyFont="1" applyFill="1" applyBorder="1" applyAlignment="1">
      <alignment horizontal="center" vertical="top" wrapText="1"/>
    </xf>
    <xf numFmtId="0" fontId="4" fillId="0" borderId="5" xfId="0" applyFont="1" applyFill="1" applyBorder="1" applyAlignment="1">
      <alignment vertical="top" wrapText="1"/>
    </xf>
    <xf numFmtId="0" fontId="5" fillId="0" borderId="0" xfId="0" applyFont="1" applyFill="1" applyAlignment="1">
      <alignmen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top" wrapText="1"/>
    </xf>
    <xf numFmtId="0" fontId="4" fillId="0" borderId="1" xfId="0" applyFont="1" applyFill="1" applyBorder="1" applyAlignment="1">
      <alignment horizontal="center" vertical="top" wrapText="1"/>
    </xf>
    <xf numFmtId="0" fontId="3" fillId="0" borderId="5" xfId="0" applyFont="1" applyBorder="1" applyAlignment="1">
      <alignment horizontal="center" vertical="top" wrapText="1"/>
    </xf>
    <xf numFmtId="14" fontId="3" fillId="0" borderId="5" xfId="0" applyNumberFormat="1" applyFont="1" applyBorder="1">
      <alignment vertical="top" wrapText="1"/>
    </xf>
    <xf numFmtId="14" fontId="3" fillId="0" borderId="5" xfId="0" applyNumberFormat="1" applyFont="1" applyBorder="1" applyAlignment="1">
      <alignment horizontal="center" vertical="top" wrapText="1"/>
    </xf>
    <xf numFmtId="0" fontId="3" fillId="0" borderId="5" xfId="0" applyFont="1" applyFill="1" applyBorder="1" applyAlignment="1">
      <alignment horizontal="center" vertical="top" wrapText="1"/>
    </xf>
    <xf numFmtId="14" fontId="3" fillId="0" borderId="5" xfId="0" applyNumberFormat="1" applyFont="1" applyFill="1" applyBorder="1" applyAlignment="1">
      <alignment horizontal="center" vertical="top" wrapText="1"/>
    </xf>
    <xf numFmtId="0" fontId="3" fillId="0" borderId="1" xfId="0"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 xfId="0" applyFont="1" applyFill="1" applyBorder="1" applyAlignment="1">
      <alignment horizontal="left" vertical="top" wrapText="1"/>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2" fillId="0" borderId="0" xfId="0" applyFont="1" applyFill="1" applyAlignment="1">
      <alignment horizontal="left" vertical="center" wrapText="1"/>
    </xf>
    <xf numFmtId="0" fontId="4" fillId="0" borderId="6" xfId="0" applyFont="1" applyFill="1" applyBorder="1" applyAlignment="1">
      <alignment horizontal="left" vertical="top" wrapText="1"/>
    </xf>
    <xf numFmtId="0" fontId="4" fillId="0" borderId="9" xfId="0" applyFont="1" applyFill="1" applyBorder="1" applyAlignment="1">
      <alignment horizontal="left" vertical="top" wrapText="1"/>
    </xf>
    <xf numFmtId="0" fontId="6" fillId="0" borderId="8" xfId="0" applyFont="1" applyFill="1" applyBorder="1" applyAlignment="1">
      <alignment horizontal="center" vertical="top" wrapText="1"/>
    </xf>
    <xf numFmtId="0" fontId="5" fillId="0" borderId="0" xfId="0" applyFont="1" applyFill="1" applyAlignment="1">
      <alignment horizontal="left" vertical="top" wrapText="1"/>
    </xf>
    <xf numFmtId="0" fontId="0" fillId="0" borderId="7" xfId="0" applyFont="1" applyFill="1" applyBorder="1" applyAlignment="1">
      <alignment horizontal="center" vertical="top" wrapText="1"/>
    </xf>
    <xf numFmtId="0" fontId="5" fillId="0" borderId="7" xfId="0" applyFont="1" applyFill="1" applyBorder="1" applyAlignment="1">
      <alignment horizontal="center" wrapText="1"/>
    </xf>
    <xf numFmtId="0" fontId="0" fillId="0" borderId="7" xfId="0" applyFont="1" applyFill="1" applyBorder="1" applyAlignment="1">
      <alignment horizontal="center" wrapText="1"/>
    </xf>
    <xf numFmtId="0" fontId="0" fillId="0" borderId="0" xfId="0" applyFont="1" applyFill="1" applyAlignment="1">
      <alignment horizontal="left" vertical="top" wrapText="1"/>
    </xf>
    <xf numFmtId="0" fontId="3" fillId="0" borderId="19" xfId="0" applyFont="1" applyBorder="1" applyAlignment="1">
      <alignment horizontal="left" vertical="top" wrapText="1"/>
    </xf>
    <xf numFmtId="0" fontId="3" fillId="0" borderId="19" xfId="0" applyFont="1" applyBorder="1" applyAlignment="1">
      <alignment horizontal="center" vertical="top" wrapText="1"/>
    </xf>
    <xf numFmtId="0" fontId="3" fillId="0" borderId="6" xfId="0" applyFont="1" applyBorder="1" applyAlignment="1">
      <alignment horizontal="center" vertical="top" wrapText="1"/>
    </xf>
    <xf numFmtId="164" fontId="3" fillId="0" borderId="1" xfId="0" applyNumberFormat="1" applyFont="1" applyBorder="1" applyAlignment="1">
      <alignment horizontal="center" vertical="top" wrapText="1"/>
    </xf>
    <xf numFmtId="164" fontId="3" fillId="0" borderId="19" xfId="0" applyNumberFormat="1" applyFont="1" applyBorder="1" applyAlignment="1">
      <alignment horizontal="center" vertical="top" wrapText="1"/>
    </xf>
    <xf numFmtId="0" fontId="3" fillId="0" borderId="19" xfId="0" applyFont="1" applyBorder="1">
      <alignment vertical="top" wrapText="1"/>
    </xf>
    <xf numFmtId="14" fontId="3" fillId="0" borderId="19" xfId="0" applyNumberFormat="1" applyFont="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A0E07-A372-42CF-8621-7AB27BF71546}">
  <dimension ref="A1:U69"/>
  <sheetViews>
    <sheetView tabSelected="1" view="pageBreakPreview" zoomScale="87" zoomScaleNormal="66" zoomScaleSheetLayoutView="87" workbookViewId="0">
      <pane ySplit="11" topLeftCell="A60" activePane="bottomLeft" state="frozen"/>
      <selection pane="bottomLeft" activeCell="K26" sqref="K26"/>
    </sheetView>
  </sheetViews>
  <sheetFormatPr defaultRowHeight="12.75" x14ac:dyDescent="0.2"/>
  <cols>
    <col min="1" max="1" width="50" customWidth="1"/>
    <col min="2" max="2" width="9.1640625" customWidth="1"/>
    <col min="3" max="3" width="23.33203125" customWidth="1"/>
    <col min="4" max="5" width="12" customWidth="1"/>
    <col min="6" max="6" width="13.5" customWidth="1"/>
    <col min="7" max="8" width="12" customWidth="1"/>
    <col min="9" max="9" width="22.5" customWidth="1"/>
    <col min="10" max="11" width="12" customWidth="1"/>
    <col min="12" max="12" width="16.6640625" customWidth="1"/>
    <col min="13" max="13" width="13.33203125" customWidth="1"/>
    <col min="14" max="15" width="12" customWidth="1"/>
    <col min="16" max="16" width="13.1640625" customWidth="1"/>
    <col min="17" max="18" width="14.1640625" customWidth="1"/>
    <col min="19" max="19" width="16" customWidth="1"/>
    <col min="21" max="21" width="13" bestFit="1" customWidth="1"/>
  </cols>
  <sheetData>
    <row r="1" spans="1:21" x14ac:dyDescent="0.2">
      <c r="A1" t="s">
        <v>0</v>
      </c>
    </row>
    <row r="2" spans="1:21" ht="41.25" customHeight="1" x14ac:dyDescent="0.2">
      <c r="A2" s="40" t="s">
        <v>152</v>
      </c>
      <c r="B2" s="40"/>
      <c r="C2" s="40"/>
      <c r="D2" s="40"/>
      <c r="E2" s="40"/>
      <c r="F2" s="40"/>
      <c r="G2" s="40"/>
      <c r="H2" s="40"/>
      <c r="I2" s="40"/>
      <c r="J2" s="40"/>
      <c r="K2" s="40"/>
      <c r="L2" s="40"/>
      <c r="M2" s="40"/>
      <c r="N2" s="40"/>
      <c r="O2" s="40"/>
      <c r="P2" s="40"/>
      <c r="Q2" s="40"/>
      <c r="R2" s="40"/>
      <c r="S2" s="40"/>
    </row>
    <row r="3" spans="1:21" ht="15" x14ac:dyDescent="0.2">
      <c r="A3" s="41" t="s">
        <v>179</v>
      </c>
      <c r="B3" s="41"/>
      <c r="C3" s="41"/>
      <c r="D3" s="41"/>
      <c r="E3" s="41"/>
      <c r="F3" s="41"/>
      <c r="G3" s="41"/>
      <c r="H3" s="41"/>
      <c r="I3" s="41"/>
      <c r="J3" s="41"/>
      <c r="K3" s="41"/>
      <c r="L3" s="41"/>
      <c r="M3" s="41"/>
      <c r="N3" s="41"/>
      <c r="O3" s="41"/>
      <c r="P3" s="41"/>
      <c r="Q3" s="41"/>
      <c r="R3" s="41"/>
      <c r="S3" s="41"/>
    </row>
    <row r="4" spans="1:21" ht="15" x14ac:dyDescent="0.2">
      <c r="A4" s="42" t="s">
        <v>166</v>
      </c>
      <c r="B4" s="42"/>
      <c r="C4" s="42"/>
      <c r="D4" s="42"/>
      <c r="E4" s="42"/>
      <c r="F4" s="42"/>
      <c r="G4" s="42"/>
      <c r="H4" s="42"/>
      <c r="I4" s="42"/>
      <c r="J4" s="42"/>
      <c r="K4" s="42"/>
      <c r="L4" s="42"/>
      <c r="M4" s="42"/>
      <c r="N4" s="42"/>
      <c r="O4" s="42"/>
      <c r="P4" s="42"/>
      <c r="Q4" s="42"/>
      <c r="R4" s="42"/>
      <c r="S4" s="42"/>
    </row>
    <row r="5" spans="1:21" ht="12.75" customHeight="1" x14ac:dyDescent="0.2">
      <c r="A5" s="23" t="s">
        <v>1</v>
      </c>
      <c r="B5" s="23" t="s">
        <v>2</v>
      </c>
      <c r="C5" s="23" t="s">
        <v>3</v>
      </c>
      <c r="D5" s="23"/>
      <c r="E5" s="23"/>
      <c r="F5" s="23"/>
      <c r="G5" s="23"/>
      <c r="H5" s="23"/>
      <c r="I5" s="23"/>
      <c r="J5" s="23"/>
      <c r="K5" s="23"/>
      <c r="L5" s="23" t="s">
        <v>4</v>
      </c>
      <c r="M5" s="24" t="s">
        <v>5</v>
      </c>
      <c r="N5" s="25"/>
      <c r="O5" s="25"/>
      <c r="P5" s="25"/>
      <c r="Q5" s="25"/>
      <c r="R5" s="26"/>
      <c r="S5" s="23" t="s">
        <v>151</v>
      </c>
    </row>
    <row r="6" spans="1:21" ht="6.75" customHeight="1" x14ac:dyDescent="0.2">
      <c r="A6" s="23" t="s">
        <v>0</v>
      </c>
      <c r="B6" s="23" t="s">
        <v>0</v>
      </c>
      <c r="C6" s="27" t="s">
        <v>150</v>
      </c>
      <c r="D6" s="28"/>
      <c r="E6" s="28"/>
      <c r="F6" s="28"/>
      <c r="G6" s="28"/>
      <c r="H6" s="28"/>
      <c r="I6" s="28"/>
      <c r="J6" s="28"/>
      <c r="K6" s="29"/>
      <c r="L6" s="23" t="s">
        <v>0</v>
      </c>
      <c r="M6" s="27" t="s">
        <v>169</v>
      </c>
      <c r="N6" s="29"/>
      <c r="O6" s="36" t="s">
        <v>170</v>
      </c>
      <c r="P6" s="36" t="s">
        <v>171</v>
      </c>
      <c r="Q6" s="27" t="s">
        <v>174</v>
      </c>
      <c r="R6" s="29"/>
      <c r="S6" s="23" t="s">
        <v>0</v>
      </c>
    </row>
    <row r="7" spans="1:21" ht="24.75" customHeight="1" x14ac:dyDescent="0.2">
      <c r="A7" s="23"/>
      <c r="B7" s="23"/>
      <c r="C7" s="30"/>
      <c r="D7" s="31"/>
      <c r="E7" s="31"/>
      <c r="F7" s="31"/>
      <c r="G7" s="31"/>
      <c r="H7" s="31"/>
      <c r="I7" s="31"/>
      <c r="J7" s="31"/>
      <c r="K7" s="32"/>
      <c r="L7" s="23"/>
      <c r="M7" s="30"/>
      <c r="N7" s="32"/>
      <c r="O7" s="37"/>
      <c r="P7" s="37"/>
      <c r="Q7" s="33"/>
      <c r="R7" s="35"/>
      <c r="S7" s="23"/>
    </row>
    <row r="8" spans="1:21" ht="24.75" customHeight="1" x14ac:dyDescent="0.2">
      <c r="A8" s="23"/>
      <c r="B8" s="23"/>
      <c r="C8" s="33"/>
      <c r="D8" s="34"/>
      <c r="E8" s="34"/>
      <c r="F8" s="34"/>
      <c r="G8" s="34"/>
      <c r="H8" s="34"/>
      <c r="I8" s="34"/>
      <c r="J8" s="34"/>
      <c r="K8" s="35"/>
      <c r="L8" s="23"/>
      <c r="M8" s="33"/>
      <c r="N8" s="35"/>
      <c r="O8" s="38"/>
      <c r="P8" s="38"/>
      <c r="Q8" s="14" t="s">
        <v>172</v>
      </c>
      <c r="R8" s="14" t="s">
        <v>173</v>
      </c>
      <c r="S8" s="23"/>
    </row>
    <row r="9" spans="1:21" ht="32.25" customHeight="1" x14ac:dyDescent="0.2">
      <c r="A9" s="23" t="s">
        <v>0</v>
      </c>
      <c r="B9" s="23" t="s">
        <v>0</v>
      </c>
      <c r="C9" s="23" t="s">
        <v>148</v>
      </c>
      <c r="D9" s="23"/>
      <c r="E9" s="23"/>
      <c r="F9" s="23" t="s">
        <v>149</v>
      </c>
      <c r="G9" s="23"/>
      <c r="H9" s="23"/>
      <c r="I9" s="23" t="s">
        <v>175</v>
      </c>
      <c r="J9" s="23"/>
      <c r="K9" s="23"/>
      <c r="L9" s="23" t="s">
        <v>0</v>
      </c>
      <c r="M9" s="23" t="s">
        <v>6</v>
      </c>
      <c r="N9" s="23"/>
      <c r="O9" s="23" t="s">
        <v>6</v>
      </c>
      <c r="P9" s="23" t="s">
        <v>6</v>
      </c>
      <c r="Q9" s="23" t="s">
        <v>6</v>
      </c>
      <c r="R9" s="23" t="s">
        <v>6</v>
      </c>
      <c r="S9" s="23" t="s">
        <v>0</v>
      </c>
    </row>
    <row r="10" spans="1:21" ht="50.25" customHeight="1" x14ac:dyDescent="0.2">
      <c r="A10" s="23" t="s">
        <v>0</v>
      </c>
      <c r="B10" s="23" t="s">
        <v>0</v>
      </c>
      <c r="C10" s="2" t="s">
        <v>7</v>
      </c>
      <c r="D10" s="2" t="s">
        <v>8</v>
      </c>
      <c r="E10" s="2" t="s">
        <v>9</v>
      </c>
      <c r="F10" s="2" t="s">
        <v>7</v>
      </c>
      <c r="G10" s="2" t="s">
        <v>8</v>
      </c>
      <c r="H10" s="2" t="s">
        <v>9</v>
      </c>
      <c r="I10" s="2" t="s">
        <v>7</v>
      </c>
      <c r="J10" s="2" t="s">
        <v>10</v>
      </c>
      <c r="K10" s="2" t="s">
        <v>9</v>
      </c>
      <c r="L10" s="2" t="s">
        <v>11</v>
      </c>
      <c r="M10" s="2" t="s">
        <v>12</v>
      </c>
      <c r="N10" s="2" t="s">
        <v>13</v>
      </c>
      <c r="O10" s="23" t="s">
        <v>0</v>
      </c>
      <c r="P10" s="23" t="s">
        <v>0</v>
      </c>
      <c r="Q10" s="23" t="s">
        <v>0</v>
      </c>
      <c r="R10" s="23" t="s">
        <v>0</v>
      </c>
      <c r="S10" s="23" t="s">
        <v>0</v>
      </c>
    </row>
    <row r="11" spans="1:21" x14ac:dyDescent="0.2">
      <c r="A11" s="3" t="s">
        <v>14</v>
      </c>
      <c r="B11" s="3" t="s">
        <v>15</v>
      </c>
      <c r="C11" s="3" t="s">
        <v>16</v>
      </c>
      <c r="D11" s="3" t="s">
        <v>17</v>
      </c>
      <c r="E11" s="3" t="s">
        <v>18</v>
      </c>
      <c r="F11" s="3">
        <v>6</v>
      </c>
      <c r="G11" s="3">
        <v>7</v>
      </c>
      <c r="H11" s="3">
        <v>8</v>
      </c>
      <c r="I11" s="3">
        <v>9</v>
      </c>
      <c r="J11" s="3">
        <v>10</v>
      </c>
      <c r="K11" s="3">
        <v>11</v>
      </c>
      <c r="L11" s="3">
        <v>12</v>
      </c>
      <c r="M11" s="3">
        <v>13</v>
      </c>
      <c r="N11" s="3">
        <v>14</v>
      </c>
      <c r="O11" s="3">
        <v>15</v>
      </c>
      <c r="P11" s="3">
        <v>16</v>
      </c>
      <c r="Q11" s="3">
        <v>17</v>
      </c>
      <c r="R11" s="15">
        <v>18</v>
      </c>
      <c r="S11" s="3">
        <v>19</v>
      </c>
    </row>
    <row r="12" spans="1:21" ht="72" x14ac:dyDescent="0.2">
      <c r="A12" s="5" t="s">
        <v>89</v>
      </c>
      <c r="B12" s="6" t="s">
        <v>90</v>
      </c>
      <c r="C12" s="6" t="s">
        <v>0</v>
      </c>
      <c r="D12" s="6" t="s">
        <v>0</v>
      </c>
      <c r="E12" s="6" t="s">
        <v>0</v>
      </c>
      <c r="F12" s="6" t="s">
        <v>0</v>
      </c>
      <c r="G12" s="6" t="s">
        <v>0</v>
      </c>
      <c r="H12" s="7" t="s">
        <v>0</v>
      </c>
      <c r="I12" s="8"/>
      <c r="J12" s="8"/>
      <c r="K12" s="8"/>
      <c r="L12" s="6" t="s">
        <v>91</v>
      </c>
      <c r="M12" s="1">
        <f>M13+M39+M50+M53+M58+M62</f>
        <v>7545.3000000000011</v>
      </c>
      <c r="N12" s="1">
        <f>N13+N39+N50+N53+N58+N62</f>
        <v>7304.800000000002</v>
      </c>
      <c r="O12" s="1">
        <f>O13+O39+O50+O53+O58+O62</f>
        <v>1748.7</v>
      </c>
      <c r="P12" s="1">
        <f>P13+P39+P50+P53+P58+P62</f>
        <v>1672.6999999999998</v>
      </c>
      <c r="Q12" s="1">
        <f>Q13+Q39+Q50+Q53+Q58+Q62</f>
        <v>1553.2999999999997</v>
      </c>
      <c r="R12" s="1">
        <f>R13+R39+R50+R53+R58+R62</f>
        <v>1639.2</v>
      </c>
      <c r="S12" s="10"/>
      <c r="U12" s="4"/>
    </row>
    <row r="13" spans="1:21" ht="48.75" customHeight="1" x14ac:dyDescent="0.2">
      <c r="A13" s="5" t="s">
        <v>92</v>
      </c>
      <c r="B13" s="6" t="s">
        <v>93</v>
      </c>
      <c r="C13" s="6" t="s">
        <v>0</v>
      </c>
      <c r="D13" s="6" t="s">
        <v>0</v>
      </c>
      <c r="E13" s="6" t="s">
        <v>0</v>
      </c>
      <c r="F13" s="6" t="s">
        <v>0</v>
      </c>
      <c r="G13" s="6" t="s">
        <v>0</v>
      </c>
      <c r="H13" s="7" t="s">
        <v>0</v>
      </c>
      <c r="I13" s="8"/>
      <c r="J13" s="8"/>
      <c r="K13" s="8"/>
      <c r="L13" s="6" t="s">
        <v>94</v>
      </c>
      <c r="M13" s="1">
        <f>M14+M19+M22</f>
        <v>6512.3000000000011</v>
      </c>
      <c r="N13" s="1">
        <f t="shared" ref="N13:R13" si="0">N14+N19+N22</f>
        <v>6307.0000000000009</v>
      </c>
      <c r="O13" s="1">
        <f t="shared" si="0"/>
        <v>825.6</v>
      </c>
      <c r="P13" s="1">
        <f t="shared" si="0"/>
        <v>952.09999999999991</v>
      </c>
      <c r="Q13" s="1">
        <f t="shared" si="0"/>
        <v>792.4</v>
      </c>
      <c r="R13" s="1">
        <f t="shared" si="0"/>
        <v>678.40800000000013</v>
      </c>
      <c r="S13" s="10"/>
      <c r="T13" s="4"/>
      <c r="U13" s="4"/>
    </row>
    <row r="14" spans="1:21" ht="36.75" customHeight="1" x14ac:dyDescent="0.2">
      <c r="A14" s="5" t="s">
        <v>95</v>
      </c>
      <c r="B14" s="6" t="s">
        <v>96</v>
      </c>
      <c r="C14" s="6" t="s">
        <v>0</v>
      </c>
      <c r="D14" s="6" t="s">
        <v>0</v>
      </c>
      <c r="E14" s="6" t="s">
        <v>0</v>
      </c>
      <c r="F14" s="6" t="s">
        <v>0</v>
      </c>
      <c r="G14" s="6" t="s">
        <v>0</v>
      </c>
      <c r="H14" s="7" t="s">
        <v>0</v>
      </c>
      <c r="I14" s="8"/>
      <c r="J14" s="8"/>
      <c r="K14" s="8"/>
      <c r="L14" s="6" t="s">
        <v>156</v>
      </c>
      <c r="M14" s="1">
        <f>M15+M17</f>
        <v>5691.7000000000007</v>
      </c>
      <c r="N14" s="1">
        <f t="shared" ref="N14:R14" si="1">N15+N17</f>
        <v>5682.2000000000007</v>
      </c>
      <c r="O14" s="1">
        <f t="shared" si="1"/>
        <v>131.1</v>
      </c>
      <c r="P14" s="1">
        <f t="shared" si="1"/>
        <v>228.3</v>
      </c>
      <c r="Q14" s="1">
        <f t="shared" si="1"/>
        <v>224.5</v>
      </c>
      <c r="R14" s="1">
        <f t="shared" si="1"/>
        <v>136.34399999999999</v>
      </c>
      <c r="S14" s="10"/>
    </row>
    <row r="15" spans="1:21" ht="72.75" customHeight="1" x14ac:dyDescent="0.2">
      <c r="A15" s="39" t="s">
        <v>97</v>
      </c>
      <c r="B15" s="22" t="s">
        <v>98</v>
      </c>
      <c r="C15" s="6" t="s">
        <v>19</v>
      </c>
      <c r="D15" s="6" t="s">
        <v>78</v>
      </c>
      <c r="E15" s="6" t="s">
        <v>20</v>
      </c>
      <c r="F15" s="6" t="s">
        <v>0</v>
      </c>
      <c r="G15" s="6" t="s">
        <v>0</v>
      </c>
      <c r="H15" s="7" t="s">
        <v>0</v>
      </c>
      <c r="I15" s="8"/>
      <c r="J15" s="8"/>
      <c r="K15" s="8"/>
      <c r="L15" s="6" t="s">
        <v>22</v>
      </c>
      <c r="M15" s="1">
        <v>215.1</v>
      </c>
      <c r="N15" s="1">
        <v>215.1</v>
      </c>
      <c r="O15" s="9">
        <v>0</v>
      </c>
      <c r="P15" s="9">
        <v>0</v>
      </c>
      <c r="Q15" s="9">
        <v>0</v>
      </c>
      <c r="R15" s="9">
        <v>0</v>
      </c>
      <c r="S15" s="10"/>
    </row>
    <row r="16" spans="1:21" ht="60" x14ac:dyDescent="0.2">
      <c r="A16" s="39" t="s">
        <v>0</v>
      </c>
      <c r="B16" s="22" t="s">
        <v>0</v>
      </c>
      <c r="C16" s="6" t="s">
        <v>23</v>
      </c>
      <c r="D16" s="6" t="s">
        <v>24</v>
      </c>
      <c r="E16" s="6" t="s">
        <v>25</v>
      </c>
      <c r="F16" s="6" t="s">
        <v>0</v>
      </c>
      <c r="G16" s="6" t="s">
        <v>0</v>
      </c>
      <c r="H16" s="7" t="s">
        <v>0</v>
      </c>
      <c r="I16" s="8"/>
      <c r="J16" s="8"/>
      <c r="K16" s="8"/>
      <c r="L16" s="6" t="s">
        <v>0</v>
      </c>
      <c r="M16" s="1" t="s">
        <v>0</v>
      </c>
      <c r="N16" s="1" t="s">
        <v>0</v>
      </c>
      <c r="O16" s="9"/>
      <c r="P16" s="9"/>
      <c r="Q16" s="9"/>
      <c r="R16" s="9"/>
      <c r="S16" s="10"/>
    </row>
    <row r="17" spans="1:19" ht="211.5" customHeight="1" x14ac:dyDescent="0.2">
      <c r="A17" s="5" t="s">
        <v>99</v>
      </c>
      <c r="B17" s="6" t="s">
        <v>100</v>
      </c>
      <c r="C17" s="6" t="s">
        <v>19</v>
      </c>
      <c r="D17" s="6" t="s">
        <v>79</v>
      </c>
      <c r="E17" s="6" t="s">
        <v>20</v>
      </c>
      <c r="F17" s="6" t="s">
        <v>0</v>
      </c>
      <c r="G17" s="6" t="s">
        <v>0</v>
      </c>
      <c r="H17" s="7" t="s">
        <v>0</v>
      </c>
      <c r="I17" s="20" t="s">
        <v>191</v>
      </c>
      <c r="J17" s="20" t="s">
        <v>21</v>
      </c>
      <c r="K17" s="21">
        <v>43745</v>
      </c>
      <c r="L17" s="6" t="s">
        <v>75</v>
      </c>
      <c r="M17" s="1">
        <v>5476.6</v>
      </c>
      <c r="N17" s="1">
        <v>5467.1</v>
      </c>
      <c r="O17" s="9">
        <v>131.1</v>
      </c>
      <c r="P17" s="9">
        <v>228.3</v>
      </c>
      <c r="Q17" s="9">
        <v>224.5</v>
      </c>
      <c r="R17" s="9">
        <f>O17*1.04</f>
        <v>136.34399999999999</v>
      </c>
      <c r="S17" s="10"/>
    </row>
    <row r="18" spans="1:19" ht="134.25" customHeight="1" x14ac:dyDescent="0.2">
      <c r="A18" s="51" t="s">
        <v>189</v>
      </c>
      <c r="B18" s="52" t="s">
        <v>190</v>
      </c>
      <c r="C18" s="52" t="s">
        <v>19</v>
      </c>
      <c r="D18" s="52" t="s">
        <v>79</v>
      </c>
      <c r="E18" s="52" t="s">
        <v>20</v>
      </c>
      <c r="F18" s="52"/>
      <c r="G18" s="52"/>
      <c r="H18" s="52"/>
      <c r="I18" s="52" t="s">
        <v>192</v>
      </c>
      <c r="J18" s="52" t="s">
        <v>21</v>
      </c>
      <c r="K18" s="57">
        <v>41999</v>
      </c>
      <c r="L18" s="53" t="s">
        <v>27</v>
      </c>
      <c r="M18" s="54">
        <v>0</v>
      </c>
      <c r="N18" s="54">
        <v>0</v>
      </c>
      <c r="O18" s="55">
        <v>84</v>
      </c>
      <c r="P18" s="55">
        <v>0</v>
      </c>
      <c r="Q18" s="55">
        <v>0</v>
      </c>
      <c r="R18" s="55">
        <v>0</v>
      </c>
      <c r="S18" s="56"/>
    </row>
    <row r="19" spans="1:19" ht="75" customHeight="1" x14ac:dyDescent="0.2">
      <c r="A19" s="12" t="s">
        <v>101</v>
      </c>
      <c r="B19" s="13" t="s">
        <v>102</v>
      </c>
      <c r="C19" s="13" t="s">
        <v>0</v>
      </c>
      <c r="D19" s="13" t="s">
        <v>0</v>
      </c>
      <c r="E19" s="13" t="s">
        <v>0</v>
      </c>
      <c r="F19" s="13" t="s">
        <v>0</v>
      </c>
      <c r="G19" s="13" t="s">
        <v>0</v>
      </c>
      <c r="H19" s="7" t="s">
        <v>0</v>
      </c>
      <c r="I19" s="8"/>
      <c r="J19" s="8"/>
      <c r="K19" s="8"/>
      <c r="L19" s="13" t="s">
        <v>158</v>
      </c>
      <c r="M19" s="1">
        <f>M20+M21</f>
        <v>28.5</v>
      </c>
      <c r="N19" s="1">
        <f t="shared" ref="N19:R19" si="2">N20+N21</f>
        <v>28.5</v>
      </c>
      <c r="O19" s="1">
        <f t="shared" si="2"/>
        <v>0</v>
      </c>
      <c r="P19" s="1">
        <f t="shared" si="2"/>
        <v>0</v>
      </c>
      <c r="Q19" s="1">
        <f t="shared" si="2"/>
        <v>0</v>
      </c>
      <c r="R19" s="1">
        <f t="shared" si="2"/>
        <v>0</v>
      </c>
      <c r="S19" s="10"/>
    </row>
    <row r="20" spans="1:19" ht="150" customHeight="1" x14ac:dyDescent="0.2">
      <c r="A20" s="12" t="s">
        <v>38</v>
      </c>
      <c r="B20" s="13" t="s">
        <v>103</v>
      </c>
      <c r="C20" s="13" t="s">
        <v>19</v>
      </c>
      <c r="D20" s="13" t="s">
        <v>104</v>
      </c>
      <c r="E20" s="13" t="s">
        <v>20</v>
      </c>
      <c r="F20" s="13" t="s">
        <v>105</v>
      </c>
      <c r="G20" s="13" t="s">
        <v>55</v>
      </c>
      <c r="H20" s="7" t="s">
        <v>36</v>
      </c>
      <c r="I20" s="8"/>
      <c r="J20" s="8"/>
      <c r="K20" s="8"/>
      <c r="L20" s="13" t="s">
        <v>31</v>
      </c>
      <c r="M20" s="1">
        <v>28.5</v>
      </c>
      <c r="N20" s="1">
        <v>28.5</v>
      </c>
      <c r="O20" s="9">
        <v>0</v>
      </c>
      <c r="P20" s="9">
        <v>0</v>
      </c>
      <c r="Q20" s="9">
        <v>0</v>
      </c>
      <c r="R20" s="9">
        <v>0</v>
      </c>
      <c r="S20" s="10"/>
    </row>
    <row r="21" spans="1:19" ht="40.5" customHeight="1" x14ac:dyDescent="0.2">
      <c r="A21" s="12" t="s">
        <v>41</v>
      </c>
      <c r="B21" s="13" t="s">
        <v>157</v>
      </c>
      <c r="C21" s="13" t="s">
        <v>19</v>
      </c>
      <c r="D21" s="13" t="s">
        <v>104</v>
      </c>
      <c r="E21" s="13" t="s">
        <v>20</v>
      </c>
      <c r="F21" s="13" t="s">
        <v>105</v>
      </c>
      <c r="G21" s="13" t="s">
        <v>55</v>
      </c>
      <c r="H21" s="7" t="s">
        <v>36</v>
      </c>
      <c r="I21" s="8"/>
      <c r="J21" s="8"/>
      <c r="K21" s="8"/>
      <c r="L21" s="13" t="s">
        <v>75</v>
      </c>
      <c r="M21" s="1"/>
      <c r="N21" s="1"/>
      <c r="O21" s="9"/>
      <c r="P21" s="9"/>
      <c r="Q21" s="9"/>
      <c r="R21" s="9"/>
      <c r="S21" s="10"/>
    </row>
    <row r="22" spans="1:19" ht="53.25" customHeight="1" x14ac:dyDescent="0.2">
      <c r="A22" s="5" t="s">
        <v>108</v>
      </c>
      <c r="B22" s="6" t="s">
        <v>109</v>
      </c>
      <c r="C22" s="13" t="s">
        <v>0</v>
      </c>
      <c r="D22" s="6" t="s">
        <v>0</v>
      </c>
      <c r="E22" s="6" t="s">
        <v>0</v>
      </c>
      <c r="F22" s="6" t="s">
        <v>0</v>
      </c>
      <c r="G22" s="6" t="s">
        <v>0</v>
      </c>
      <c r="H22" s="7" t="s">
        <v>0</v>
      </c>
      <c r="I22" s="8"/>
      <c r="J22" s="8"/>
      <c r="K22" s="8"/>
      <c r="L22" s="16" t="s">
        <v>164</v>
      </c>
      <c r="M22" s="1">
        <f>M23+M25+M27+M29+M31+M35+M37+M33</f>
        <v>792.1</v>
      </c>
      <c r="N22" s="1">
        <f t="shared" ref="N22:R22" si="3">N23+N25+N27+N29+N31+N35+N37+N33</f>
        <v>596.30000000000007</v>
      </c>
      <c r="O22" s="1">
        <f t="shared" si="3"/>
        <v>694.5</v>
      </c>
      <c r="P22" s="1">
        <f t="shared" si="3"/>
        <v>723.8</v>
      </c>
      <c r="Q22" s="1">
        <f t="shared" si="3"/>
        <v>567.9</v>
      </c>
      <c r="R22" s="1">
        <f t="shared" si="3"/>
        <v>542.06400000000008</v>
      </c>
      <c r="S22" s="10"/>
    </row>
    <row r="23" spans="1:19" ht="135.75" customHeight="1" x14ac:dyDescent="0.2">
      <c r="A23" s="39" t="s">
        <v>26</v>
      </c>
      <c r="B23" s="22" t="s">
        <v>110</v>
      </c>
      <c r="C23" s="6" t="s">
        <v>19</v>
      </c>
      <c r="D23" s="6" t="s">
        <v>39</v>
      </c>
      <c r="E23" s="6" t="s">
        <v>20</v>
      </c>
      <c r="F23" s="6" t="s">
        <v>0</v>
      </c>
      <c r="G23" s="6" t="s">
        <v>0</v>
      </c>
      <c r="H23" s="7" t="s">
        <v>0</v>
      </c>
      <c r="I23" s="52" t="s">
        <v>192</v>
      </c>
      <c r="J23" s="52" t="s">
        <v>21</v>
      </c>
      <c r="K23" s="57">
        <v>41999</v>
      </c>
      <c r="L23" s="6" t="s">
        <v>27</v>
      </c>
      <c r="M23" s="1">
        <v>756</v>
      </c>
      <c r="N23" s="1">
        <v>560.20000000000005</v>
      </c>
      <c r="O23" s="9">
        <v>439.1</v>
      </c>
      <c r="P23" s="9">
        <v>468.4</v>
      </c>
      <c r="Q23" s="9">
        <v>482.5</v>
      </c>
      <c r="R23" s="9">
        <f>O23*1.04</f>
        <v>456.66400000000004</v>
      </c>
      <c r="S23" s="10"/>
    </row>
    <row r="24" spans="1:19" ht="74.25" customHeight="1" x14ac:dyDescent="0.2">
      <c r="A24" s="39" t="s">
        <v>0</v>
      </c>
      <c r="B24" s="22" t="s">
        <v>0</v>
      </c>
      <c r="C24" s="6" t="s">
        <v>19</v>
      </c>
      <c r="D24" s="6" t="s">
        <v>28</v>
      </c>
      <c r="E24" s="6" t="s">
        <v>20</v>
      </c>
      <c r="F24" s="6" t="s">
        <v>0</v>
      </c>
      <c r="G24" s="6" t="s">
        <v>0</v>
      </c>
      <c r="H24" s="7" t="s">
        <v>0</v>
      </c>
      <c r="I24" s="8"/>
      <c r="J24" s="8"/>
      <c r="K24" s="8"/>
      <c r="L24" s="6" t="s">
        <v>0</v>
      </c>
      <c r="M24" s="1"/>
      <c r="N24" s="1"/>
      <c r="O24" s="9"/>
      <c r="P24" s="9"/>
      <c r="Q24" s="9"/>
      <c r="R24" s="9"/>
      <c r="S24" s="10"/>
    </row>
    <row r="25" spans="1:19" ht="148.5" customHeight="1" x14ac:dyDescent="0.2">
      <c r="A25" s="39" t="s">
        <v>29</v>
      </c>
      <c r="B25" s="22" t="s">
        <v>111</v>
      </c>
      <c r="C25" s="6" t="s">
        <v>19</v>
      </c>
      <c r="D25" s="6" t="s">
        <v>39</v>
      </c>
      <c r="E25" s="6" t="s">
        <v>20</v>
      </c>
      <c r="F25" s="6" t="s">
        <v>0</v>
      </c>
      <c r="G25" s="6" t="s">
        <v>0</v>
      </c>
      <c r="H25" s="7" t="s">
        <v>0</v>
      </c>
      <c r="I25" s="20" t="s">
        <v>193</v>
      </c>
      <c r="J25" s="20" t="s">
        <v>21</v>
      </c>
      <c r="K25" s="21">
        <v>42356</v>
      </c>
      <c r="L25" s="6" t="s">
        <v>74</v>
      </c>
      <c r="M25" s="1">
        <v>16.100000000000001</v>
      </c>
      <c r="N25" s="1">
        <v>16.100000000000001</v>
      </c>
      <c r="O25" s="9">
        <v>35.9</v>
      </c>
      <c r="P25" s="9">
        <v>35.9</v>
      </c>
      <c r="Q25" s="9">
        <v>35.9</v>
      </c>
      <c r="R25" s="9">
        <v>35.9</v>
      </c>
      <c r="S25" s="10"/>
    </row>
    <row r="26" spans="1:19" ht="74.25" customHeight="1" x14ac:dyDescent="0.2">
      <c r="A26" s="39" t="s">
        <v>0</v>
      </c>
      <c r="B26" s="22" t="s">
        <v>0</v>
      </c>
      <c r="C26" s="6" t="s">
        <v>19</v>
      </c>
      <c r="D26" s="6" t="s">
        <v>112</v>
      </c>
      <c r="E26" s="6" t="s">
        <v>20</v>
      </c>
      <c r="F26" s="6" t="s">
        <v>0</v>
      </c>
      <c r="G26" s="6" t="s">
        <v>0</v>
      </c>
      <c r="H26" s="7" t="s">
        <v>0</v>
      </c>
      <c r="I26" s="8"/>
      <c r="J26" s="8"/>
      <c r="K26" s="8"/>
      <c r="L26" s="6" t="s">
        <v>0</v>
      </c>
      <c r="M26" s="1"/>
      <c r="N26" s="1"/>
      <c r="O26" s="9"/>
      <c r="P26" s="9"/>
      <c r="Q26" s="9"/>
      <c r="R26" s="9"/>
      <c r="S26" s="10"/>
    </row>
    <row r="27" spans="1:19" ht="285.75" customHeight="1" x14ac:dyDescent="0.2">
      <c r="A27" s="39" t="s">
        <v>30</v>
      </c>
      <c r="B27" s="22" t="s">
        <v>113</v>
      </c>
      <c r="C27" s="6" t="s">
        <v>19</v>
      </c>
      <c r="D27" s="6" t="s">
        <v>39</v>
      </c>
      <c r="E27" s="6" t="s">
        <v>20</v>
      </c>
      <c r="F27" s="6" t="s">
        <v>0</v>
      </c>
      <c r="G27" s="6" t="s">
        <v>0</v>
      </c>
      <c r="H27" s="7" t="s">
        <v>0</v>
      </c>
      <c r="I27" s="17" t="s">
        <v>187</v>
      </c>
      <c r="J27" s="17" t="s">
        <v>21</v>
      </c>
      <c r="K27" s="19">
        <v>42101</v>
      </c>
      <c r="L27" s="6" t="s">
        <v>75</v>
      </c>
      <c r="M27" s="1">
        <v>20</v>
      </c>
      <c r="N27" s="1">
        <v>20</v>
      </c>
      <c r="O27" s="9">
        <v>30</v>
      </c>
      <c r="P27" s="9">
        <v>30</v>
      </c>
      <c r="Q27" s="9">
        <v>30</v>
      </c>
      <c r="R27" s="9">
        <v>30</v>
      </c>
      <c r="S27" s="10"/>
    </row>
    <row r="28" spans="1:19" ht="213" customHeight="1" x14ac:dyDescent="0.2">
      <c r="A28" s="39" t="s">
        <v>0</v>
      </c>
      <c r="B28" s="22" t="s">
        <v>0</v>
      </c>
      <c r="C28" s="6" t="s">
        <v>19</v>
      </c>
      <c r="D28" s="6" t="s">
        <v>114</v>
      </c>
      <c r="E28" s="6" t="s">
        <v>20</v>
      </c>
      <c r="F28" s="6" t="s">
        <v>0</v>
      </c>
      <c r="G28" s="6" t="s">
        <v>0</v>
      </c>
      <c r="H28" s="7" t="s">
        <v>0</v>
      </c>
      <c r="I28" s="20" t="s">
        <v>188</v>
      </c>
      <c r="J28" s="20" t="s">
        <v>21</v>
      </c>
      <c r="K28" s="21">
        <v>43745</v>
      </c>
      <c r="L28" s="6" t="s">
        <v>0</v>
      </c>
      <c r="M28" s="1"/>
      <c r="N28" s="1"/>
      <c r="O28" s="9"/>
      <c r="P28" s="9"/>
      <c r="Q28" s="9"/>
      <c r="R28" s="9"/>
      <c r="S28" s="10"/>
    </row>
    <row r="29" spans="1:19" ht="173.25" customHeight="1" x14ac:dyDescent="0.2">
      <c r="A29" s="39" t="s">
        <v>33</v>
      </c>
      <c r="B29" s="22" t="s">
        <v>115</v>
      </c>
      <c r="C29" s="6" t="s">
        <v>19</v>
      </c>
      <c r="D29" s="6" t="s">
        <v>39</v>
      </c>
      <c r="E29" s="6" t="s">
        <v>20</v>
      </c>
      <c r="F29" s="6" t="s">
        <v>0</v>
      </c>
      <c r="G29" s="6" t="s">
        <v>0</v>
      </c>
      <c r="H29" s="7" t="s">
        <v>0</v>
      </c>
      <c r="I29" s="17" t="s">
        <v>186</v>
      </c>
      <c r="J29" s="20" t="s">
        <v>21</v>
      </c>
      <c r="K29" s="21">
        <v>42101</v>
      </c>
      <c r="L29" s="6" t="s">
        <v>69</v>
      </c>
      <c r="M29" s="1">
        <v>0</v>
      </c>
      <c r="N29" s="1">
        <v>0</v>
      </c>
      <c r="O29" s="9">
        <v>6.5</v>
      </c>
      <c r="P29" s="9">
        <v>6.5</v>
      </c>
      <c r="Q29" s="9">
        <v>6.5</v>
      </c>
      <c r="R29" s="9">
        <v>6.5</v>
      </c>
      <c r="S29" s="10"/>
    </row>
    <row r="30" spans="1:19" ht="74.25" customHeight="1" x14ac:dyDescent="0.2">
      <c r="A30" s="39" t="s">
        <v>0</v>
      </c>
      <c r="B30" s="22" t="s">
        <v>0</v>
      </c>
      <c r="C30" s="6" t="s">
        <v>19</v>
      </c>
      <c r="D30" s="6" t="s">
        <v>116</v>
      </c>
      <c r="E30" s="6" t="s">
        <v>20</v>
      </c>
      <c r="F30" s="6" t="s">
        <v>0</v>
      </c>
      <c r="G30" s="6" t="s">
        <v>0</v>
      </c>
      <c r="H30" s="7" t="s">
        <v>0</v>
      </c>
      <c r="I30" s="8"/>
      <c r="J30" s="8"/>
      <c r="K30" s="8"/>
      <c r="L30" s="6" t="s">
        <v>0</v>
      </c>
      <c r="M30" s="1"/>
      <c r="N30" s="1"/>
      <c r="O30" s="9"/>
      <c r="P30" s="9"/>
      <c r="Q30" s="9"/>
      <c r="R30" s="9"/>
      <c r="S30" s="10"/>
    </row>
    <row r="31" spans="1:19" ht="237" customHeight="1" x14ac:dyDescent="0.2">
      <c r="A31" s="39" t="s">
        <v>37</v>
      </c>
      <c r="B31" s="22" t="s">
        <v>117</v>
      </c>
      <c r="C31" s="6" t="s">
        <v>19</v>
      </c>
      <c r="D31" s="6" t="s">
        <v>39</v>
      </c>
      <c r="E31" s="6" t="s">
        <v>20</v>
      </c>
      <c r="F31" s="6" t="s">
        <v>0</v>
      </c>
      <c r="G31" s="6" t="s">
        <v>0</v>
      </c>
      <c r="H31" s="7" t="s">
        <v>0</v>
      </c>
      <c r="I31" s="17" t="s">
        <v>185</v>
      </c>
      <c r="J31" s="20" t="s">
        <v>21</v>
      </c>
      <c r="K31" s="21">
        <v>42101</v>
      </c>
      <c r="L31" s="6" t="s">
        <v>69</v>
      </c>
      <c r="M31" s="1">
        <v>0</v>
      </c>
      <c r="N31" s="1">
        <v>0</v>
      </c>
      <c r="O31" s="9">
        <v>6.5</v>
      </c>
      <c r="P31" s="9">
        <v>6.5</v>
      </c>
      <c r="Q31" s="9">
        <v>6.5</v>
      </c>
      <c r="R31" s="9">
        <v>6.5</v>
      </c>
      <c r="S31" s="10"/>
    </row>
    <row r="32" spans="1:19" ht="72.75" customHeight="1" x14ac:dyDescent="0.2">
      <c r="A32" s="39" t="s">
        <v>0</v>
      </c>
      <c r="B32" s="22" t="s">
        <v>0</v>
      </c>
      <c r="C32" s="6" t="s">
        <v>19</v>
      </c>
      <c r="D32" s="6" t="s">
        <v>118</v>
      </c>
      <c r="E32" s="6" t="s">
        <v>20</v>
      </c>
      <c r="F32" s="6" t="s">
        <v>0</v>
      </c>
      <c r="G32" s="6" t="s">
        <v>0</v>
      </c>
      <c r="H32" s="7" t="s">
        <v>0</v>
      </c>
      <c r="I32" s="8"/>
      <c r="J32" s="8"/>
      <c r="K32" s="8"/>
      <c r="L32" s="6" t="s">
        <v>0</v>
      </c>
      <c r="M32" s="1"/>
      <c r="N32" s="1"/>
      <c r="O32" s="9"/>
      <c r="P32" s="9"/>
      <c r="Q32" s="9"/>
      <c r="R32" s="9"/>
      <c r="S32" s="10"/>
    </row>
    <row r="33" spans="1:19" ht="72.75" customHeight="1" x14ac:dyDescent="0.2">
      <c r="A33" s="43" t="s">
        <v>160</v>
      </c>
      <c r="B33" s="22" t="s">
        <v>159</v>
      </c>
      <c r="C33" s="16" t="s">
        <v>161</v>
      </c>
      <c r="D33" s="16" t="s">
        <v>162</v>
      </c>
      <c r="E33" s="13" t="s">
        <v>20</v>
      </c>
      <c r="F33" s="13"/>
      <c r="G33" s="13"/>
      <c r="H33" s="7"/>
      <c r="I33" s="8"/>
      <c r="J33" s="8"/>
      <c r="K33" s="8"/>
      <c r="L33" s="13" t="s">
        <v>40</v>
      </c>
      <c r="M33" s="1"/>
      <c r="N33" s="1"/>
      <c r="O33" s="9"/>
      <c r="P33" s="9"/>
      <c r="Q33" s="9"/>
      <c r="R33" s="9"/>
      <c r="S33" s="10"/>
    </row>
    <row r="34" spans="1:19" ht="72.75" customHeight="1" x14ac:dyDescent="0.2">
      <c r="A34" s="44"/>
      <c r="B34" s="22" t="s">
        <v>0</v>
      </c>
      <c r="C34" s="16" t="s">
        <v>161</v>
      </c>
      <c r="D34" s="16" t="s">
        <v>163</v>
      </c>
      <c r="E34" s="13" t="s">
        <v>20</v>
      </c>
      <c r="F34" s="13"/>
      <c r="G34" s="13"/>
      <c r="H34" s="7"/>
      <c r="I34" s="8"/>
      <c r="J34" s="8"/>
      <c r="K34" s="8"/>
      <c r="L34" s="13"/>
      <c r="M34" s="1"/>
      <c r="N34" s="1"/>
      <c r="O34" s="9"/>
      <c r="P34" s="9"/>
      <c r="Q34" s="9"/>
      <c r="R34" s="9"/>
      <c r="S34" s="10"/>
    </row>
    <row r="35" spans="1:19" ht="233.25" customHeight="1" x14ac:dyDescent="0.2">
      <c r="A35" s="39" t="s">
        <v>106</v>
      </c>
      <c r="B35" s="22" t="s">
        <v>119</v>
      </c>
      <c r="C35" s="6" t="s">
        <v>19</v>
      </c>
      <c r="D35" s="6" t="s">
        <v>120</v>
      </c>
      <c r="E35" s="6" t="s">
        <v>20</v>
      </c>
      <c r="F35" s="6" t="s">
        <v>0</v>
      </c>
      <c r="G35" s="6" t="s">
        <v>0</v>
      </c>
      <c r="H35" s="7" t="s">
        <v>0</v>
      </c>
      <c r="I35" s="17" t="s">
        <v>184</v>
      </c>
      <c r="J35" s="20" t="s">
        <v>21</v>
      </c>
      <c r="K35" s="21">
        <v>42101</v>
      </c>
      <c r="L35" s="6" t="s">
        <v>69</v>
      </c>
      <c r="M35" s="1">
        <v>0</v>
      </c>
      <c r="N35" s="1">
        <v>0</v>
      </c>
      <c r="O35" s="9">
        <v>6.5</v>
      </c>
      <c r="P35" s="9">
        <v>6.5</v>
      </c>
      <c r="Q35" s="9">
        <v>6.5</v>
      </c>
      <c r="R35" s="9">
        <v>6.5</v>
      </c>
      <c r="S35" s="10"/>
    </row>
    <row r="36" spans="1:19" ht="71.25" customHeight="1" x14ac:dyDescent="0.2">
      <c r="A36" s="39" t="s">
        <v>0</v>
      </c>
      <c r="B36" s="22" t="s">
        <v>0</v>
      </c>
      <c r="C36" s="6" t="s">
        <v>19</v>
      </c>
      <c r="D36" s="6" t="s">
        <v>39</v>
      </c>
      <c r="E36" s="6" t="s">
        <v>20</v>
      </c>
      <c r="F36" s="6" t="s">
        <v>0</v>
      </c>
      <c r="G36" s="6" t="s">
        <v>0</v>
      </c>
      <c r="H36" s="7" t="s">
        <v>0</v>
      </c>
      <c r="I36" s="8"/>
      <c r="J36" s="8"/>
      <c r="K36" s="8"/>
      <c r="L36" s="6" t="s">
        <v>0</v>
      </c>
      <c r="M36" s="1"/>
      <c r="N36" s="1"/>
      <c r="O36" s="9"/>
      <c r="P36" s="9"/>
      <c r="Q36" s="9"/>
      <c r="R36" s="9"/>
      <c r="S36" s="10"/>
    </row>
    <row r="37" spans="1:19" ht="282.75" customHeight="1" x14ac:dyDescent="0.2">
      <c r="A37" s="39" t="s">
        <v>107</v>
      </c>
      <c r="B37" s="22" t="s">
        <v>121</v>
      </c>
      <c r="C37" s="6" t="s">
        <v>19</v>
      </c>
      <c r="D37" s="6" t="s">
        <v>120</v>
      </c>
      <c r="E37" s="6" t="s">
        <v>20</v>
      </c>
      <c r="F37" s="6" t="s">
        <v>0</v>
      </c>
      <c r="G37" s="6" t="s">
        <v>0</v>
      </c>
      <c r="H37" s="7" t="s">
        <v>0</v>
      </c>
      <c r="I37" s="20" t="s">
        <v>183</v>
      </c>
      <c r="J37" s="20" t="s">
        <v>21</v>
      </c>
      <c r="K37" s="21">
        <v>42101</v>
      </c>
      <c r="L37" s="6" t="s">
        <v>22</v>
      </c>
      <c r="M37" s="1">
        <v>0</v>
      </c>
      <c r="N37" s="1">
        <v>0</v>
      </c>
      <c r="O37" s="9">
        <v>170</v>
      </c>
      <c r="P37" s="9">
        <v>170</v>
      </c>
      <c r="Q37" s="9">
        <v>0</v>
      </c>
      <c r="R37" s="9">
        <v>0</v>
      </c>
      <c r="S37" s="10"/>
    </row>
    <row r="38" spans="1:19" ht="86.25" customHeight="1" x14ac:dyDescent="0.2">
      <c r="A38" s="39" t="s">
        <v>0</v>
      </c>
      <c r="B38" s="22" t="s">
        <v>0</v>
      </c>
      <c r="C38" s="6" t="s">
        <v>19</v>
      </c>
      <c r="D38" s="6" t="s">
        <v>39</v>
      </c>
      <c r="E38" s="6" t="s">
        <v>20</v>
      </c>
      <c r="F38" s="6" t="s">
        <v>0</v>
      </c>
      <c r="G38" s="6" t="s">
        <v>0</v>
      </c>
      <c r="H38" s="7" t="s">
        <v>0</v>
      </c>
      <c r="I38" s="8"/>
      <c r="J38" s="8"/>
      <c r="K38" s="8"/>
      <c r="L38" s="6" t="s">
        <v>0</v>
      </c>
      <c r="M38" s="1"/>
      <c r="N38" s="1"/>
      <c r="O38" s="9"/>
      <c r="P38" s="9"/>
      <c r="Q38" s="9"/>
      <c r="R38" s="9"/>
      <c r="S38" s="10"/>
    </row>
    <row r="39" spans="1:19" ht="98.25" customHeight="1" x14ac:dyDescent="0.2">
      <c r="A39" s="5" t="s">
        <v>122</v>
      </c>
      <c r="B39" s="6" t="s">
        <v>123</v>
      </c>
      <c r="C39" s="6" t="s">
        <v>0</v>
      </c>
      <c r="D39" s="6" t="s">
        <v>0</v>
      </c>
      <c r="E39" s="6" t="s">
        <v>0</v>
      </c>
      <c r="F39" s="6" t="s">
        <v>0</v>
      </c>
      <c r="G39" s="6" t="s">
        <v>0</v>
      </c>
      <c r="H39" s="7" t="s">
        <v>0</v>
      </c>
      <c r="I39" s="8"/>
      <c r="J39" s="8"/>
      <c r="K39" s="8"/>
      <c r="L39" s="16" t="s">
        <v>165</v>
      </c>
      <c r="M39" s="1">
        <f>M40+M42+M44+M46+M48</f>
        <v>942.7</v>
      </c>
      <c r="N39" s="1">
        <f t="shared" ref="N39:R39" si="4">N40+N42+N44+N46+N48</f>
        <v>913.6</v>
      </c>
      <c r="O39" s="1">
        <f t="shared" si="4"/>
        <v>829.3</v>
      </c>
      <c r="P39" s="1">
        <f t="shared" si="4"/>
        <v>613.20000000000005</v>
      </c>
      <c r="Q39" s="1">
        <f t="shared" si="4"/>
        <v>637.29999999999995</v>
      </c>
      <c r="R39" s="1">
        <f t="shared" si="4"/>
        <v>862.47200000000009</v>
      </c>
      <c r="S39" s="10"/>
    </row>
    <row r="40" spans="1:19" ht="156" x14ac:dyDescent="0.2">
      <c r="A40" s="39" t="s">
        <v>42</v>
      </c>
      <c r="B40" s="22" t="s">
        <v>124</v>
      </c>
      <c r="C40" s="6" t="s">
        <v>19</v>
      </c>
      <c r="D40" s="6" t="s">
        <v>44</v>
      </c>
      <c r="E40" s="6" t="s">
        <v>20</v>
      </c>
      <c r="F40" s="6" t="s">
        <v>45</v>
      </c>
      <c r="G40" s="6" t="s">
        <v>21</v>
      </c>
      <c r="H40" s="7" t="s">
        <v>36</v>
      </c>
      <c r="I40" s="20" t="s">
        <v>182</v>
      </c>
      <c r="J40" s="20" t="s">
        <v>21</v>
      </c>
      <c r="K40" s="21">
        <v>42282</v>
      </c>
      <c r="L40" s="6" t="s">
        <v>69</v>
      </c>
      <c r="M40" s="1">
        <f>142.1+9.9</f>
        <v>152</v>
      </c>
      <c r="N40" s="1">
        <f>126.2+9.9</f>
        <v>136.1</v>
      </c>
      <c r="O40" s="9">
        <v>120.8</v>
      </c>
      <c r="P40" s="9">
        <v>37.1</v>
      </c>
      <c r="Q40" s="9">
        <v>59.9</v>
      </c>
      <c r="R40" s="9">
        <f>O40*1.04</f>
        <v>125.63200000000001</v>
      </c>
      <c r="S40" s="10"/>
    </row>
    <row r="41" spans="1:19" ht="74.25" customHeight="1" x14ac:dyDescent="0.2">
      <c r="A41" s="39" t="s">
        <v>0</v>
      </c>
      <c r="B41" s="22" t="s">
        <v>0</v>
      </c>
      <c r="C41" s="6" t="s">
        <v>19</v>
      </c>
      <c r="D41" s="6" t="s">
        <v>46</v>
      </c>
      <c r="E41" s="6" t="s">
        <v>20</v>
      </c>
      <c r="F41" s="6" t="s">
        <v>0</v>
      </c>
      <c r="G41" s="6" t="s">
        <v>0</v>
      </c>
      <c r="H41" s="7" t="s">
        <v>0</v>
      </c>
      <c r="I41" s="8"/>
      <c r="J41" s="8"/>
      <c r="K41" s="8"/>
      <c r="L41" s="6" t="s">
        <v>0</v>
      </c>
      <c r="M41" s="1"/>
      <c r="N41" s="1"/>
      <c r="O41" s="9"/>
      <c r="P41" s="9"/>
      <c r="Q41" s="9"/>
      <c r="R41" s="9"/>
      <c r="S41" s="10"/>
    </row>
    <row r="42" spans="1:19" ht="157.5" customHeight="1" x14ac:dyDescent="0.2">
      <c r="A42" s="39" t="s">
        <v>43</v>
      </c>
      <c r="B42" s="22" t="s">
        <v>125</v>
      </c>
      <c r="C42" s="6" t="s">
        <v>19</v>
      </c>
      <c r="D42" s="6" t="s">
        <v>44</v>
      </c>
      <c r="E42" s="6" t="s">
        <v>20</v>
      </c>
      <c r="F42" s="6" t="s">
        <v>45</v>
      </c>
      <c r="G42" s="6" t="s">
        <v>21</v>
      </c>
      <c r="H42" s="7" t="s">
        <v>36</v>
      </c>
      <c r="I42" s="20" t="s">
        <v>182</v>
      </c>
      <c r="J42" s="20" t="s">
        <v>21</v>
      </c>
      <c r="K42" s="21">
        <v>42282</v>
      </c>
      <c r="L42" s="6" t="s">
        <v>80</v>
      </c>
      <c r="M42" s="1">
        <f>206.5+165.4+130.6+255</f>
        <v>757.5</v>
      </c>
      <c r="N42" s="1">
        <f>206.4+158.4+130.3+249.2</f>
        <v>744.3</v>
      </c>
      <c r="O42" s="9">
        <v>674.1</v>
      </c>
      <c r="P42" s="9">
        <v>540.5</v>
      </c>
      <c r="Q42" s="9">
        <v>540.5</v>
      </c>
      <c r="R42" s="9">
        <f>O42*1.04</f>
        <v>701.06400000000008</v>
      </c>
      <c r="S42" s="10"/>
    </row>
    <row r="43" spans="1:19" ht="75.75" customHeight="1" x14ac:dyDescent="0.2">
      <c r="A43" s="39" t="s">
        <v>0</v>
      </c>
      <c r="B43" s="22" t="s">
        <v>0</v>
      </c>
      <c r="C43" s="6" t="s">
        <v>19</v>
      </c>
      <c r="D43" s="6" t="s">
        <v>46</v>
      </c>
      <c r="E43" s="6" t="s">
        <v>20</v>
      </c>
      <c r="F43" s="6" t="s">
        <v>0</v>
      </c>
      <c r="G43" s="6" t="s">
        <v>0</v>
      </c>
      <c r="H43" s="7" t="s">
        <v>0</v>
      </c>
      <c r="I43" s="8"/>
      <c r="J43" s="8"/>
      <c r="K43" s="8"/>
      <c r="L43" s="6" t="s">
        <v>0</v>
      </c>
      <c r="M43" s="1" t="s">
        <v>0</v>
      </c>
      <c r="N43" s="1" t="s">
        <v>0</v>
      </c>
      <c r="O43" s="9"/>
      <c r="P43" s="9"/>
      <c r="Q43" s="9"/>
      <c r="R43" s="9"/>
      <c r="S43" s="10"/>
    </row>
    <row r="44" spans="1:19" ht="75.75" customHeight="1" x14ac:dyDescent="0.2">
      <c r="A44" s="39" t="s">
        <v>50</v>
      </c>
      <c r="B44" s="22" t="s">
        <v>126</v>
      </c>
      <c r="C44" s="6" t="s">
        <v>19</v>
      </c>
      <c r="D44" s="6" t="s">
        <v>44</v>
      </c>
      <c r="E44" s="6" t="s">
        <v>20</v>
      </c>
      <c r="F44" s="6" t="s">
        <v>0</v>
      </c>
      <c r="G44" s="6" t="s">
        <v>0</v>
      </c>
      <c r="H44" s="7" t="s">
        <v>0</v>
      </c>
      <c r="I44" s="8"/>
      <c r="J44" s="8"/>
      <c r="K44" s="8"/>
      <c r="L44" s="6" t="s">
        <v>51</v>
      </c>
      <c r="M44" s="1"/>
      <c r="N44" s="1"/>
      <c r="O44" s="9"/>
      <c r="P44" s="9"/>
      <c r="Q44" s="9"/>
      <c r="R44" s="9"/>
      <c r="S44" s="10"/>
    </row>
    <row r="45" spans="1:19" ht="72" customHeight="1" x14ac:dyDescent="0.2">
      <c r="A45" s="39" t="s">
        <v>0</v>
      </c>
      <c r="B45" s="22" t="s">
        <v>0</v>
      </c>
      <c r="C45" s="6" t="s">
        <v>19</v>
      </c>
      <c r="D45" s="6" t="s">
        <v>52</v>
      </c>
      <c r="E45" s="6" t="s">
        <v>20</v>
      </c>
      <c r="F45" s="6" t="s">
        <v>0</v>
      </c>
      <c r="G45" s="6" t="s">
        <v>0</v>
      </c>
      <c r="H45" s="7" t="s">
        <v>0</v>
      </c>
      <c r="I45" s="8"/>
      <c r="J45" s="8"/>
      <c r="K45" s="8"/>
      <c r="L45" s="6" t="s">
        <v>0</v>
      </c>
      <c r="M45" s="1" t="s">
        <v>0</v>
      </c>
      <c r="N45" s="1" t="s">
        <v>0</v>
      </c>
      <c r="O45" s="9"/>
      <c r="P45" s="9"/>
      <c r="Q45" s="9"/>
      <c r="R45" s="9"/>
      <c r="S45" s="10"/>
    </row>
    <row r="46" spans="1:19" ht="38.25" customHeight="1" x14ac:dyDescent="0.2">
      <c r="A46" s="39" t="s">
        <v>53</v>
      </c>
      <c r="B46" s="22" t="s">
        <v>127</v>
      </c>
      <c r="C46" s="6" t="s">
        <v>34</v>
      </c>
      <c r="D46" s="6" t="s">
        <v>54</v>
      </c>
      <c r="E46" s="6" t="s">
        <v>35</v>
      </c>
      <c r="F46" s="6" t="s">
        <v>0</v>
      </c>
      <c r="G46" s="6" t="s">
        <v>0</v>
      </c>
      <c r="H46" s="7" t="s">
        <v>0</v>
      </c>
      <c r="I46" s="8"/>
      <c r="J46" s="8"/>
      <c r="K46" s="8"/>
      <c r="L46" s="6" t="s">
        <v>22</v>
      </c>
      <c r="M46" s="1"/>
      <c r="N46" s="1"/>
      <c r="O46" s="9"/>
      <c r="P46" s="9"/>
      <c r="Q46" s="9"/>
      <c r="R46" s="9"/>
      <c r="S46" s="10"/>
    </row>
    <row r="47" spans="1:19" ht="75.75" customHeight="1" x14ac:dyDescent="0.2">
      <c r="A47" s="39" t="s">
        <v>0</v>
      </c>
      <c r="B47" s="22" t="s">
        <v>0</v>
      </c>
      <c r="C47" s="6" t="s">
        <v>19</v>
      </c>
      <c r="D47" s="6" t="s">
        <v>56</v>
      </c>
      <c r="E47" s="6" t="s">
        <v>20</v>
      </c>
      <c r="F47" s="6" t="s">
        <v>0</v>
      </c>
      <c r="G47" s="6" t="s">
        <v>0</v>
      </c>
      <c r="H47" s="7" t="s">
        <v>0</v>
      </c>
      <c r="I47" s="8"/>
      <c r="J47" s="8"/>
      <c r="K47" s="8"/>
      <c r="L47" s="6" t="s">
        <v>0</v>
      </c>
      <c r="M47" s="1" t="s">
        <v>0</v>
      </c>
      <c r="N47" s="1" t="s">
        <v>0</v>
      </c>
      <c r="O47" s="9"/>
      <c r="P47" s="9"/>
      <c r="Q47" s="9"/>
      <c r="R47" s="9"/>
      <c r="S47" s="10"/>
    </row>
    <row r="48" spans="1:19" ht="159" customHeight="1" x14ac:dyDescent="0.2">
      <c r="A48" s="39" t="s">
        <v>57</v>
      </c>
      <c r="B48" s="22" t="s">
        <v>128</v>
      </c>
      <c r="C48" s="6" t="s">
        <v>47</v>
      </c>
      <c r="D48" s="6" t="s">
        <v>48</v>
      </c>
      <c r="E48" s="6" t="s">
        <v>49</v>
      </c>
      <c r="F48" s="6" t="s">
        <v>58</v>
      </c>
      <c r="G48" s="6" t="s">
        <v>59</v>
      </c>
      <c r="H48" s="7" t="s">
        <v>36</v>
      </c>
      <c r="I48" s="20" t="s">
        <v>182</v>
      </c>
      <c r="J48" s="20" t="s">
        <v>21</v>
      </c>
      <c r="K48" s="21">
        <v>42282</v>
      </c>
      <c r="L48" s="6" t="s">
        <v>60</v>
      </c>
      <c r="M48" s="1">
        <v>33.200000000000003</v>
      </c>
      <c r="N48" s="1">
        <v>33.200000000000003</v>
      </c>
      <c r="O48" s="9">
        <v>34.4</v>
      </c>
      <c r="P48" s="9">
        <v>35.6</v>
      </c>
      <c r="Q48" s="9">
        <v>36.9</v>
      </c>
      <c r="R48" s="9">
        <f>O48*1.04</f>
        <v>35.775999999999996</v>
      </c>
      <c r="S48" s="10"/>
    </row>
    <row r="49" spans="1:19" ht="74.25" customHeight="1" x14ac:dyDescent="0.2">
      <c r="A49" s="39" t="s">
        <v>0</v>
      </c>
      <c r="B49" s="22" t="s">
        <v>0</v>
      </c>
      <c r="C49" s="6" t="s">
        <v>19</v>
      </c>
      <c r="D49" s="6" t="s">
        <v>52</v>
      </c>
      <c r="E49" s="6" t="s">
        <v>20</v>
      </c>
      <c r="F49" s="6" t="s">
        <v>0</v>
      </c>
      <c r="G49" s="6" t="s">
        <v>0</v>
      </c>
      <c r="H49" s="7" t="s">
        <v>0</v>
      </c>
      <c r="I49" s="8"/>
      <c r="J49" s="8"/>
      <c r="K49" s="8"/>
      <c r="L49" s="6" t="s">
        <v>0</v>
      </c>
      <c r="M49" s="1" t="s">
        <v>0</v>
      </c>
      <c r="N49" s="1" t="s">
        <v>0</v>
      </c>
      <c r="O49" s="9"/>
      <c r="P49" s="9"/>
      <c r="Q49" s="9"/>
      <c r="R49" s="9"/>
      <c r="S49" s="10"/>
    </row>
    <row r="50" spans="1:19" ht="65.25" customHeight="1" x14ac:dyDescent="0.2">
      <c r="A50" s="5" t="s">
        <v>129</v>
      </c>
      <c r="B50" s="6" t="s">
        <v>130</v>
      </c>
      <c r="C50" s="6" t="s">
        <v>0</v>
      </c>
      <c r="D50" s="6" t="s">
        <v>0</v>
      </c>
      <c r="E50" s="6" t="s">
        <v>0</v>
      </c>
      <c r="F50" s="6" t="s">
        <v>0</v>
      </c>
      <c r="G50" s="6" t="s">
        <v>0</v>
      </c>
      <c r="H50" s="7" t="s">
        <v>0</v>
      </c>
      <c r="I50" s="8"/>
      <c r="J50" s="8"/>
      <c r="K50" s="8"/>
      <c r="L50" s="16" t="s">
        <v>63</v>
      </c>
      <c r="M50" s="1">
        <f>M51</f>
        <v>0</v>
      </c>
      <c r="N50" s="1">
        <f t="shared" ref="N50:R51" si="5">N51</f>
        <v>0</v>
      </c>
      <c r="O50" s="1">
        <f t="shared" si="5"/>
        <v>1</v>
      </c>
      <c r="P50" s="1">
        <f t="shared" si="5"/>
        <v>1</v>
      </c>
      <c r="Q50" s="1">
        <f t="shared" si="5"/>
        <v>1</v>
      </c>
      <c r="R50" s="1">
        <f t="shared" si="5"/>
        <v>1.04</v>
      </c>
      <c r="S50" s="10"/>
    </row>
    <row r="51" spans="1:19" ht="64.5" customHeight="1" x14ac:dyDescent="0.2">
      <c r="A51" s="5" t="s">
        <v>61</v>
      </c>
      <c r="B51" s="6" t="s">
        <v>131</v>
      </c>
      <c r="C51" s="6" t="s">
        <v>0</v>
      </c>
      <c r="D51" s="6" t="s">
        <v>0</v>
      </c>
      <c r="E51" s="6" t="s">
        <v>0</v>
      </c>
      <c r="F51" s="6" t="s">
        <v>0</v>
      </c>
      <c r="G51" s="6" t="s">
        <v>0</v>
      </c>
      <c r="H51" s="7" t="s">
        <v>0</v>
      </c>
      <c r="I51" s="8"/>
      <c r="J51" s="8"/>
      <c r="K51" s="8"/>
      <c r="L51" s="6" t="s">
        <v>63</v>
      </c>
      <c r="M51" s="1">
        <f>M52</f>
        <v>0</v>
      </c>
      <c r="N51" s="1">
        <f t="shared" si="5"/>
        <v>0</v>
      </c>
      <c r="O51" s="1">
        <f t="shared" si="5"/>
        <v>1</v>
      </c>
      <c r="P51" s="1">
        <f t="shared" si="5"/>
        <v>1</v>
      </c>
      <c r="Q51" s="1">
        <f t="shared" si="5"/>
        <v>1</v>
      </c>
      <c r="R51" s="1">
        <f t="shared" si="5"/>
        <v>1.04</v>
      </c>
      <c r="S51" s="10"/>
    </row>
    <row r="52" spans="1:19" ht="74.25" customHeight="1" x14ac:dyDescent="0.2">
      <c r="A52" s="5" t="s">
        <v>62</v>
      </c>
      <c r="B52" s="6" t="s">
        <v>132</v>
      </c>
      <c r="C52" s="6" t="s">
        <v>19</v>
      </c>
      <c r="D52" s="6" t="s">
        <v>81</v>
      </c>
      <c r="E52" s="6" t="s">
        <v>20</v>
      </c>
      <c r="F52" s="6" t="s">
        <v>0</v>
      </c>
      <c r="G52" s="6" t="s">
        <v>0</v>
      </c>
      <c r="H52" s="7" t="s">
        <v>0</v>
      </c>
      <c r="I52" s="8"/>
      <c r="J52" s="8"/>
      <c r="K52" s="8"/>
      <c r="L52" s="6" t="s">
        <v>63</v>
      </c>
      <c r="M52" s="1">
        <v>0</v>
      </c>
      <c r="N52" s="1">
        <v>0</v>
      </c>
      <c r="O52" s="9">
        <v>1</v>
      </c>
      <c r="P52" s="9">
        <v>1</v>
      </c>
      <c r="Q52" s="9">
        <v>1</v>
      </c>
      <c r="R52" s="9">
        <f>O52*1.04</f>
        <v>1.04</v>
      </c>
      <c r="S52" s="10"/>
    </row>
    <row r="53" spans="1:19" ht="77.25" customHeight="1" x14ac:dyDescent="0.2">
      <c r="A53" s="5" t="s">
        <v>133</v>
      </c>
      <c r="B53" s="6" t="s">
        <v>134</v>
      </c>
      <c r="C53" s="6" t="s">
        <v>0</v>
      </c>
      <c r="D53" s="6" t="s">
        <v>0</v>
      </c>
      <c r="E53" s="6" t="s">
        <v>0</v>
      </c>
      <c r="F53" s="6" t="s">
        <v>0</v>
      </c>
      <c r="G53" s="6" t="s">
        <v>0</v>
      </c>
      <c r="H53" s="7" t="s">
        <v>0</v>
      </c>
      <c r="I53" s="8"/>
      <c r="J53" s="8"/>
      <c r="K53" s="8"/>
      <c r="L53" s="6" t="s">
        <v>82</v>
      </c>
      <c r="M53" s="1">
        <f>M54+M56</f>
        <v>84.7</v>
      </c>
      <c r="N53" s="1">
        <f t="shared" ref="N53:R53" si="6">N54+N56</f>
        <v>78.600000000000009</v>
      </c>
      <c r="O53" s="1">
        <f t="shared" si="6"/>
        <v>87</v>
      </c>
      <c r="P53" s="1">
        <f t="shared" si="6"/>
        <v>87.600000000000009</v>
      </c>
      <c r="Q53" s="1">
        <f t="shared" si="6"/>
        <v>90.3</v>
      </c>
      <c r="R53" s="1">
        <f t="shared" si="6"/>
        <v>90.48</v>
      </c>
      <c r="S53" s="10"/>
    </row>
    <row r="54" spans="1:19" ht="14.25" customHeight="1" x14ac:dyDescent="0.2">
      <c r="A54" s="5" t="s">
        <v>64</v>
      </c>
      <c r="B54" s="6" t="s">
        <v>135</v>
      </c>
      <c r="C54" s="6" t="s">
        <v>0</v>
      </c>
      <c r="D54" s="6" t="s">
        <v>0</v>
      </c>
      <c r="E54" s="6" t="s">
        <v>0</v>
      </c>
      <c r="F54" s="6" t="s">
        <v>0</v>
      </c>
      <c r="G54" s="6" t="s">
        <v>0</v>
      </c>
      <c r="H54" s="7" t="s">
        <v>0</v>
      </c>
      <c r="I54" s="8"/>
      <c r="J54" s="8"/>
      <c r="K54" s="8"/>
      <c r="L54" s="6" t="s">
        <v>83</v>
      </c>
      <c r="M54" s="1">
        <f>M55</f>
        <v>84.5</v>
      </c>
      <c r="N54" s="1">
        <f t="shared" ref="N54:R54" si="7">N55</f>
        <v>78.400000000000006</v>
      </c>
      <c r="O54" s="1">
        <f t="shared" si="7"/>
        <v>86.8</v>
      </c>
      <c r="P54" s="1">
        <f t="shared" si="7"/>
        <v>87.4</v>
      </c>
      <c r="Q54" s="1">
        <f t="shared" si="7"/>
        <v>90.1</v>
      </c>
      <c r="R54" s="1">
        <f t="shared" si="7"/>
        <v>90.272000000000006</v>
      </c>
      <c r="S54" s="10"/>
    </row>
    <row r="55" spans="1:19" ht="409.5" x14ac:dyDescent="0.2">
      <c r="A55" s="5" t="s">
        <v>77</v>
      </c>
      <c r="B55" s="6" t="s">
        <v>136</v>
      </c>
      <c r="C55" s="6" t="s">
        <v>84</v>
      </c>
      <c r="D55" s="6" t="s">
        <v>32</v>
      </c>
      <c r="E55" s="6" t="s">
        <v>85</v>
      </c>
      <c r="F55" s="6" t="s">
        <v>86</v>
      </c>
      <c r="G55" s="6" t="s">
        <v>21</v>
      </c>
      <c r="H55" s="7" t="s">
        <v>87</v>
      </c>
      <c r="I55" s="8"/>
      <c r="J55" s="8"/>
      <c r="K55" s="8"/>
      <c r="L55" s="6" t="s">
        <v>83</v>
      </c>
      <c r="M55" s="1">
        <v>84.5</v>
      </c>
      <c r="N55" s="1">
        <v>78.400000000000006</v>
      </c>
      <c r="O55" s="9">
        <v>86.8</v>
      </c>
      <c r="P55" s="9">
        <v>87.4</v>
      </c>
      <c r="Q55" s="9">
        <v>90.1</v>
      </c>
      <c r="R55" s="9">
        <f>O55*1.04</f>
        <v>90.272000000000006</v>
      </c>
      <c r="S55" s="10"/>
    </row>
    <row r="56" spans="1:19" ht="26.25" customHeight="1" x14ac:dyDescent="0.2">
      <c r="A56" s="5" t="s">
        <v>65</v>
      </c>
      <c r="B56" s="6" t="s">
        <v>137</v>
      </c>
      <c r="C56" s="6" t="s">
        <v>0</v>
      </c>
      <c r="D56" s="6" t="s">
        <v>0</v>
      </c>
      <c r="E56" s="6" t="s">
        <v>0</v>
      </c>
      <c r="F56" s="6" t="s">
        <v>0</v>
      </c>
      <c r="G56" s="6" t="s">
        <v>0</v>
      </c>
      <c r="H56" s="7" t="s">
        <v>0</v>
      </c>
      <c r="I56" s="8"/>
      <c r="J56" s="8"/>
      <c r="K56" s="8"/>
      <c r="L56" s="6" t="s">
        <v>69</v>
      </c>
      <c r="M56" s="1">
        <f>M57</f>
        <v>0.2</v>
      </c>
      <c r="N56" s="1">
        <f t="shared" ref="N56:R56" si="8">N57</f>
        <v>0.2</v>
      </c>
      <c r="O56" s="1">
        <f t="shared" si="8"/>
        <v>0.2</v>
      </c>
      <c r="P56" s="1">
        <f t="shared" si="8"/>
        <v>0.2</v>
      </c>
      <c r="Q56" s="1">
        <f t="shared" si="8"/>
        <v>0.2</v>
      </c>
      <c r="R56" s="1">
        <f t="shared" si="8"/>
        <v>0.20800000000000002</v>
      </c>
      <c r="S56" s="10"/>
    </row>
    <row r="57" spans="1:19" ht="177" customHeight="1" x14ac:dyDescent="0.2">
      <c r="A57" s="5" t="s">
        <v>66</v>
      </c>
      <c r="B57" s="6" t="s">
        <v>138</v>
      </c>
      <c r="C57" s="6" t="s">
        <v>0</v>
      </c>
      <c r="D57" s="6" t="s">
        <v>0</v>
      </c>
      <c r="E57" s="6" t="s">
        <v>0</v>
      </c>
      <c r="F57" s="6" t="s">
        <v>67</v>
      </c>
      <c r="G57" s="6" t="s">
        <v>88</v>
      </c>
      <c r="H57" s="7" t="s">
        <v>68</v>
      </c>
      <c r="I57" s="17" t="s">
        <v>181</v>
      </c>
      <c r="J57" s="17" t="s">
        <v>21</v>
      </c>
      <c r="K57" s="18">
        <v>42779</v>
      </c>
      <c r="L57" s="6" t="s">
        <v>69</v>
      </c>
      <c r="M57" s="1">
        <v>0.2</v>
      </c>
      <c r="N57" s="1">
        <v>0.2</v>
      </c>
      <c r="O57" s="9">
        <v>0.2</v>
      </c>
      <c r="P57" s="9">
        <v>0.2</v>
      </c>
      <c r="Q57" s="9">
        <v>0.2</v>
      </c>
      <c r="R57" s="9">
        <f>O57*1.04</f>
        <v>0.20800000000000002</v>
      </c>
      <c r="S57" s="10"/>
    </row>
    <row r="58" spans="1:19" ht="84" x14ac:dyDescent="0.2">
      <c r="A58" s="5" t="s">
        <v>139</v>
      </c>
      <c r="B58" s="6" t="s">
        <v>140</v>
      </c>
      <c r="C58" s="6" t="s">
        <v>0</v>
      </c>
      <c r="D58" s="6" t="s">
        <v>0</v>
      </c>
      <c r="E58" s="6" t="s">
        <v>0</v>
      </c>
      <c r="F58" s="6" t="s">
        <v>0</v>
      </c>
      <c r="G58" s="6" t="s">
        <v>0</v>
      </c>
      <c r="H58" s="7" t="s">
        <v>0</v>
      </c>
      <c r="I58" s="8"/>
      <c r="J58" s="8"/>
      <c r="K58" s="8"/>
      <c r="L58" s="13" t="s">
        <v>69</v>
      </c>
      <c r="M58" s="1">
        <f>M59</f>
        <v>5.6</v>
      </c>
      <c r="N58" s="1">
        <f t="shared" ref="N58:R60" si="9">N59</f>
        <v>5.6</v>
      </c>
      <c r="O58" s="1">
        <f t="shared" si="9"/>
        <v>5.8</v>
      </c>
      <c r="P58" s="1">
        <f t="shared" si="9"/>
        <v>6.2</v>
      </c>
      <c r="Q58" s="1">
        <f t="shared" si="9"/>
        <v>6.5</v>
      </c>
      <c r="R58" s="1">
        <f t="shared" si="9"/>
        <v>6.8</v>
      </c>
      <c r="S58" s="10"/>
    </row>
    <row r="59" spans="1:19" ht="24" x14ac:dyDescent="0.2">
      <c r="A59" s="5" t="s">
        <v>72</v>
      </c>
      <c r="B59" s="6" t="s">
        <v>141</v>
      </c>
      <c r="C59" s="6" t="s">
        <v>0</v>
      </c>
      <c r="D59" s="6" t="s">
        <v>0</v>
      </c>
      <c r="E59" s="6" t="s">
        <v>0</v>
      </c>
      <c r="F59" s="6" t="s">
        <v>0</v>
      </c>
      <c r="G59" s="6" t="s">
        <v>0</v>
      </c>
      <c r="H59" s="7" t="s">
        <v>0</v>
      </c>
      <c r="I59" s="8"/>
      <c r="J59" s="8"/>
      <c r="K59" s="8"/>
      <c r="L59" s="13" t="s">
        <v>69</v>
      </c>
      <c r="M59" s="1">
        <f>M60</f>
        <v>5.6</v>
      </c>
      <c r="N59" s="1">
        <f t="shared" si="9"/>
        <v>5.6</v>
      </c>
      <c r="O59" s="1">
        <f t="shared" si="9"/>
        <v>5.8</v>
      </c>
      <c r="P59" s="1">
        <f t="shared" si="9"/>
        <v>6.2</v>
      </c>
      <c r="Q59" s="1">
        <f t="shared" si="9"/>
        <v>6.5</v>
      </c>
      <c r="R59" s="1">
        <f t="shared" si="9"/>
        <v>6.8</v>
      </c>
      <c r="S59" s="10"/>
    </row>
    <row r="60" spans="1:19" ht="66.75" customHeight="1" x14ac:dyDescent="0.2">
      <c r="A60" s="5" t="s">
        <v>142</v>
      </c>
      <c r="B60" s="6" t="s">
        <v>143</v>
      </c>
      <c r="C60" s="6" t="s">
        <v>0</v>
      </c>
      <c r="D60" s="6" t="s">
        <v>0</v>
      </c>
      <c r="E60" s="6" t="s">
        <v>0</v>
      </c>
      <c r="F60" s="6" t="s">
        <v>0</v>
      </c>
      <c r="G60" s="6" t="s">
        <v>0</v>
      </c>
      <c r="H60" s="7" t="s">
        <v>0</v>
      </c>
      <c r="I60" s="8"/>
      <c r="J60" s="8"/>
      <c r="K60" s="8"/>
      <c r="L60" s="6" t="s">
        <v>69</v>
      </c>
      <c r="M60" s="1">
        <f>M61</f>
        <v>5.6</v>
      </c>
      <c r="N60" s="1">
        <f t="shared" si="9"/>
        <v>5.6</v>
      </c>
      <c r="O60" s="1">
        <f t="shared" si="9"/>
        <v>5.8</v>
      </c>
      <c r="P60" s="1">
        <f t="shared" si="9"/>
        <v>6.2</v>
      </c>
      <c r="Q60" s="1">
        <f t="shared" si="9"/>
        <v>6.5</v>
      </c>
      <c r="R60" s="1">
        <f t="shared" si="9"/>
        <v>6.8</v>
      </c>
      <c r="S60" s="10"/>
    </row>
    <row r="61" spans="1:19" ht="198" customHeight="1" x14ac:dyDescent="0.2">
      <c r="A61" s="5" t="s">
        <v>144</v>
      </c>
      <c r="B61" s="6" t="s">
        <v>145</v>
      </c>
      <c r="C61" s="6" t="s">
        <v>19</v>
      </c>
      <c r="D61" s="6" t="s">
        <v>39</v>
      </c>
      <c r="E61" s="6" t="s">
        <v>20</v>
      </c>
      <c r="F61" s="6" t="s">
        <v>70</v>
      </c>
      <c r="G61" s="6" t="s">
        <v>73</v>
      </c>
      <c r="H61" s="7" t="s">
        <v>71</v>
      </c>
      <c r="I61" s="17" t="s">
        <v>180</v>
      </c>
      <c r="J61" s="17" t="s">
        <v>21</v>
      </c>
      <c r="K61" s="19">
        <v>42866</v>
      </c>
      <c r="L61" s="6" t="s">
        <v>69</v>
      </c>
      <c r="M61" s="1">
        <v>5.6</v>
      </c>
      <c r="N61" s="1">
        <v>5.6</v>
      </c>
      <c r="O61" s="9">
        <v>5.8</v>
      </c>
      <c r="P61" s="9">
        <v>6.2</v>
      </c>
      <c r="Q61" s="9">
        <v>6.5</v>
      </c>
      <c r="R61" s="9">
        <v>6.8</v>
      </c>
      <c r="S61" s="10"/>
    </row>
    <row r="62" spans="1:19" ht="36" x14ac:dyDescent="0.2">
      <c r="A62" s="5" t="s">
        <v>146</v>
      </c>
      <c r="B62" s="6" t="s">
        <v>147</v>
      </c>
      <c r="C62" s="6" t="s">
        <v>0</v>
      </c>
      <c r="D62" s="6" t="s">
        <v>0</v>
      </c>
      <c r="E62" s="6" t="s">
        <v>0</v>
      </c>
      <c r="F62" s="6" t="s">
        <v>0</v>
      </c>
      <c r="G62" s="6" t="s">
        <v>0</v>
      </c>
      <c r="H62" s="7" t="s">
        <v>0</v>
      </c>
      <c r="I62" s="8"/>
      <c r="J62" s="8"/>
      <c r="K62" s="8"/>
      <c r="L62" s="6" t="s">
        <v>76</v>
      </c>
      <c r="M62" s="1">
        <v>0</v>
      </c>
      <c r="N62" s="1">
        <v>0</v>
      </c>
      <c r="O62" s="9">
        <v>0</v>
      </c>
      <c r="P62" s="9">
        <v>12.6</v>
      </c>
      <c r="Q62" s="9">
        <v>25.8</v>
      </c>
      <c r="R62" s="9">
        <f>O62*1.04</f>
        <v>0</v>
      </c>
      <c r="S62" s="10"/>
    </row>
    <row r="64" spans="1:19" ht="41.25" customHeight="1" x14ac:dyDescent="0.2">
      <c r="A64" s="11"/>
      <c r="C64" s="46" t="s">
        <v>176</v>
      </c>
      <c r="D64" s="46"/>
      <c r="E64" s="46"/>
      <c r="F64" s="46"/>
      <c r="G64" s="46"/>
      <c r="H64" s="11"/>
      <c r="I64" s="47"/>
      <c r="J64" s="47"/>
      <c r="L64" s="48" t="s">
        <v>178</v>
      </c>
      <c r="M64" s="49"/>
      <c r="N64" s="49"/>
    </row>
    <row r="65" spans="1:14" x14ac:dyDescent="0.2">
      <c r="I65" s="45" t="s">
        <v>153</v>
      </c>
      <c r="J65" s="45"/>
      <c r="L65" s="45" t="s">
        <v>154</v>
      </c>
      <c r="M65" s="45"/>
      <c r="N65" s="45"/>
    </row>
    <row r="67" spans="1:14" ht="17.25" customHeight="1" x14ac:dyDescent="0.2">
      <c r="A67" s="11" t="s">
        <v>155</v>
      </c>
      <c r="C67" s="46" t="s">
        <v>167</v>
      </c>
      <c r="D67" s="50"/>
      <c r="E67" s="50"/>
      <c r="F67" s="50"/>
      <c r="G67" s="50"/>
      <c r="I67" s="47"/>
      <c r="J67" s="47"/>
      <c r="L67" s="48" t="s">
        <v>177</v>
      </c>
      <c r="M67" s="49"/>
      <c r="N67" s="49"/>
    </row>
    <row r="68" spans="1:14" x14ac:dyDescent="0.2">
      <c r="I68" s="45" t="s">
        <v>153</v>
      </c>
      <c r="J68" s="45"/>
      <c r="L68" s="45" t="s">
        <v>154</v>
      </c>
      <c r="M68" s="45"/>
      <c r="N68" s="45"/>
    </row>
    <row r="69" spans="1:14" x14ac:dyDescent="0.2">
      <c r="A69" s="11" t="s">
        <v>168</v>
      </c>
    </row>
  </sheetData>
  <mergeCells count="60">
    <mergeCell ref="I68:J68"/>
    <mergeCell ref="L68:N68"/>
    <mergeCell ref="C64:G64"/>
    <mergeCell ref="I64:J64"/>
    <mergeCell ref="I65:J65"/>
    <mergeCell ref="L64:N64"/>
    <mergeCell ref="L65:N65"/>
    <mergeCell ref="C67:G67"/>
    <mergeCell ref="I67:J67"/>
    <mergeCell ref="L67:N67"/>
    <mergeCell ref="A35:A36"/>
    <mergeCell ref="B35:B36"/>
    <mergeCell ref="A37:A38"/>
    <mergeCell ref="B37:B38"/>
    <mergeCell ref="A40:A41"/>
    <mergeCell ref="B40:B41"/>
    <mergeCell ref="A48:A49"/>
    <mergeCell ref="B48:B49"/>
    <mergeCell ref="A42:A43"/>
    <mergeCell ref="B42:B43"/>
    <mergeCell ref="A44:A45"/>
    <mergeCell ref="B44:B45"/>
    <mergeCell ref="A46:A47"/>
    <mergeCell ref="B46:B47"/>
    <mergeCell ref="A33:A34"/>
    <mergeCell ref="B33:B34"/>
    <mergeCell ref="A23:A24"/>
    <mergeCell ref="B23:B24"/>
    <mergeCell ref="A25:A26"/>
    <mergeCell ref="B25:B26"/>
    <mergeCell ref="A27:A28"/>
    <mergeCell ref="B27:B28"/>
    <mergeCell ref="A29:A30"/>
    <mergeCell ref="B29:B30"/>
    <mergeCell ref="A31:A32"/>
    <mergeCell ref="B31:B32"/>
    <mergeCell ref="A2:S2"/>
    <mergeCell ref="A3:S3"/>
    <mergeCell ref="A4:S4"/>
    <mergeCell ref="A5:A10"/>
    <mergeCell ref="B5:B10"/>
    <mergeCell ref="C5:K5"/>
    <mergeCell ref="L5:L9"/>
    <mergeCell ref="C9:E9"/>
    <mergeCell ref="S5:S10"/>
    <mergeCell ref="F9:H9"/>
    <mergeCell ref="I9:K9"/>
    <mergeCell ref="M9:N9"/>
    <mergeCell ref="R9:R10"/>
    <mergeCell ref="M5:R5"/>
    <mergeCell ref="C6:K8"/>
    <mergeCell ref="M6:N8"/>
    <mergeCell ref="O6:O8"/>
    <mergeCell ref="P6:P8"/>
    <mergeCell ref="Q6:R7"/>
    <mergeCell ref="P9:P10"/>
    <mergeCell ref="O9:O10"/>
    <mergeCell ref="Q9:Q10"/>
    <mergeCell ref="A15:A16"/>
    <mergeCell ref="B15:B16"/>
  </mergeCells>
  <pageMargins left="0.31496062992125984" right="0.31496062992125984" top="0.15748031496062992" bottom="0.15748031496062992" header="0" footer="0"/>
  <pageSetup paperSize="9" scale="52" fitToWidth="6" fitToHeight="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Поселение</vt:lpstr>
      <vt:lpstr>Поселение!Заголовки_для_печати</vt:lpstr>
      <vt:lpstr>Поселение!Область_печати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2021-04-15T11:38:43Z</dcterms:modified>
</cp:coreProperties>
</file>