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YUSHKINALN\Desktop\"/>
    </mc:Choice>
  </mc:AlternateContent>
  <bookViews>
    <workbookView xWindow="0" yWindow="0" windowWidth="21585" windowHeight="7560" activeTab="2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Лист1!$9:$11</definedName>
    <definedName name="_xlnm.Print_Titles" localSheetId="1">Лист2!$9:$11</definedName>
    <definedName name="_xlnm.Print_Area" localSheetId="1">Лист2!$A$1:$J$181</definedName>
    <definedName name="_xlnm.Print_Area" localSheetId="2">Лист3!$A$1:$O$107</definedName>
  </definedNames>
  <calcPr calcId="152511"/>
</workbook>
</file>

<file path=xl/calcChain.xml><?xml version="1.0" encoding="utf-8"?>
<calcChain xmlns="http://schemas.openxmlformats.org/spreadsheetml/2006/main">
  <c r="O19" i="3" l="1"/>
  <c r="O18" i="3"/>
  <c r="O17" i="3"/>
  <c r="O15" i="3"/>
  <c r="O72" i="3"/>
  <c r="O71" i="3"/>
  <c r="O70" i="3"/>
  <c r="O69" i="3"/>
  <c r="O67" i="3"/>
  <c r="O66" i="3"/>
  <c r="O65" i="3"/>
  <c r="O64" i="3"/>
  <c r="O62" i="3"/>
  <c r="O56" i="3"/>
  <c r="O55" i="3"/>
  <c r="O54" i="3"/>
  <c r="O52" i="3"/>
  <c r="O51" i="3"/>
  <c r="O48" i="3"/>
  <c r="O47" i="3"/>
  <c r="O46" i="3"/>
  <c r="O45" i="3"/>
  <c r="O43" i="3"/>
  <c r="O42" i="3"/>
  <c r="O41" i="3"/>
  <c r="O40" i="3"/>
  <c r="O39" i="3"/>
  <c r="O38" i="3"/>
  <c r="O37" i="3"/>
  <c r="O36" i="3"/>
  <c r="O35" i="3"/>
  <c r="O34" i="3"/>
  <c r="O32" i="3"/>
  <c r="O31" i="3"/>
  <c r="O29" i="3"/>
  <c r="O28" i="3"/>
  <c r="O26" i="3"/>
  <c r="O25" i="3"/>
  <c r="O23" i="3"/>
  <c r="O22" i="3"/>
  <c r="O96" i="1" l="1"/>
  <c r="O95" i="1"/>
  <c r="O92" i="1"/>
  <c r="O91" i="1"/>
  <c r="O87" i="1"/>
  <c r="O83" i="1"/>
  <c r="O80" i="1"/>
  <c r="O79" i="1"/>
  <c r="O76" i="1"/>
  <c r="O75" i="1"/>
  <c r="O72" i="1"/>
  <c r="O71" i="1"/>
  <c r="O68" i="1"/>
  <c r="O67" i="1"/>
  <c r="O64" i="1"/>
  <c r="O63" i="1"/>
  <c r="O59" i="1"/>
  <c r="O56" i="1"/>
  <c r="O55" i="1"/>
  <c r="O51" i="1"/>
  <c r="O47" i="1"/>
  <c r="O45" i="1"/>
  <c r="O42" i="1"/>
  <c r="O39" i="1"/>
  <c r="O38" i="1"/>
  <c r="O36" i="1"/>
  <c r="O35" i="1"/>
  <c r="O34" i="1"/>
  <c r="O31" i="1"/>
  <c r="O30" i="1"/>
  <c r="O27" i="1"/>
  <c r="O26" i="1"/>
  <c r="O22" i="1"/>
  <c r="O20" i="1"/>
  <c r="O17" i="1"/>
  <c r="O13" i="1"/>
  <c r="N93" i="1"/>
  <c r="M93" i="1"/>
  <c r="L93" i="1"/>
  <c r="N97" i="1"/>
  <c r="M97" i="1"/>
  <c r="L97" i="1"/>
  <c r="O97" i="1" s="1"/>
  <c r="O93" i="1" l="1"/>
  <c r="K77" i="1"/>
  <c r="J77" i="1"/>
  <c r="I77" i="1"/>
  <c r="I28" i="1"/>
  <c r="J28" i="1"/>
  <c r="N28" i="1"/>
  <c r="M28" i="1"/>
  <c r="L28" i="1"/>
  <c r="N57" i="1"/>
  <c r="M57" i="1"/>
  <c r="L57" i="1"/>
  <c r="N81" i="1"/>
  <c r="M81" i="1"/>
  <c r="L81" i="1"/>
  <c r="K81" i="1"/>
  <c r="J81" i="1"/>
  <c r="I81" i="1"/>
  <c r="N77" i="1"/>
  <c r="M77" i="1"/>
  <c r="L77" i="1"/>
  <c r="J73" i="1"/>
  <c r="I73" i="1"/>
  <c r="J69" i="1"/>
  <c r="I69" i="1"/>
  <c r="J65" i="1"/>
  <c r="I65" i="1"/>
  <c r="J41" i="2"/>
  <c r="J38" i="2"/>
  <c r="J36" i="2"/>
  <c r="J35" i="2"/>
  <c r="J34" i="2"/>
  <c r="J33" i="2"/>
  <c r="J23" i="2"/>
  <c r="J18" i="2"/>
  <c r="N32" i="1"/>
  <c r="M32" i="1"/>
  <c r="L32" i="1"/>
  <c r="N40" i="1"/>
  <c r="M40" i="1"/>
  <c r="L40" i="1"/>
  <c r="K40" i="1"/>
  <c r="J40" i="1"/>
  <c r="I40" i="1"/>
  <c r="N23" i="1"/>
  <c r="M23" i="1"/>
  <c r="L23" i="1"/>
  <c r="K23" i="1"/>
  <c r="J23" i="1"/>
  <c r="I23" i="1"/>
  <c r="N61" i="1"/>
  <c r="M61" i="1"/>
  <c r="L61" i="1"/>
  <c r="K61" i="1"/>
  <c r="N60" i="1"/>
  <c r="M60" i="1"/>
  <c r="L60" i="1"/>
  <c r="K60" i="1"/>
  <c r="J60" i="1"/>
  <c r="I60" i="1"/>
  <c r="O32" i="1" l="1"/>
  <c r="J24" i="1"/>
  <c r="I24" i="1"/>
  <c r="O40" i="1"/>
  <c r="O28" i="1"/>
  <c r="O77" i="1"/>
  <c r="O60" i="1"/>
  <c r="O23" i="1"/>
  <c r="O65" i="1"/>
  <c r="O69" i="1"/>
  <c r="O73" i="1"/>
  <c r="O81" i="1"/>
  <c r="O57" i="1"/>
  <c r="L24" i="1"/>
  <c r="I61" i="1"/>
  <c r="K49" i="1"/>
  <c r="N24" i="1"/>
  <c r="J61" i="1"/>
  <c r="I58" i="1"/>
  <c r="M24" i="1"/>
  <c r="K24" i="1"/>
  <c r="K58" i="1"/>
  <c r="L49" i="1"/>
  <c r="L48" i="1"/>
  <c r="M58" i="1"/>
  <c r="I48" i="1"/>
  <c r="M48" i="1"/>
  <c r="L58" i="1"/>
  <c r="N49" i="1"/>
  <c r="K48" i="1"/>
  <c r="I49" i="1"/>
  <c r="M49" i="1"/>
  <c r="N58" i="1"/>
  <c r="J48" i="1"/>
  <c r="N48" i="1"/>
  <c r="O24" i="1" l="1"/>
  <c r="J58" i="1"/>
  <c r="O58" i="1" s="1"/>
  <c r="O48" i="1"/>
  <c r="O61" i="1"/>
  <c r="J49" i="1"/>
  <c r="O49" i="1" s="1"/>
  <c r="N94" i="1"/>
  <c r="M94" i="1"/>
  <c r="L94" i="1"/>
  <c r="K94" i="1"/>
  <c r="J94" i="1"/>
  <c r="I94" i="1"/>
  <c r="N90" i="1"/>
  <c r="M90" i="1"/>
  <c r="L90" i="1"/>
  <c r="K90" i="1"/>
  <c r="J90" i="1"/>
  <c r="I90" i="1"/>
  <c r="N53" i="1"/>
  <c r="N44" i="1" s="1"/>
  <c r="M53" i="1"/>
  <c r="L53" i="1"/>
  <c r="K53" i="1"/>
  <c r="J53" i="1"/>
  <c r="I53" i="1"/>
  <c r="N52" i="1"/>
  <c r="M52" i="1"/>
  <c r="L52" i="1"/>
  <c r="L43" i="1" s="1"/>
  <c r="K52" i="1"/>
  <c r="J52" i="1"/>
  <c r="I52" i="1"/>
  <c r="N37" i="1"/>
  <c r="M37" i="1"/>
  <c r="L37" i="1"/>
  <c r="K37" i="1"/>
  <c r="J37" i="1"/>
  <c r="I37" i="1"/>
  <c r="N66" i="1"/>
  <c r="M66" i="1"/>
  <c r="L66" i="1"/>
  <c r="K66" i="1"/>
  <c r="J66" i="1"/>
  <c r="I66" i="1"/>
  <c r="N70" i="1"/>
  <c r="M70" i="1"/>
  <c r="L70" i="1"/>
  <c r="K70" i="1"/>
  <c r="J70" i="1"/>
  <c r="I70" i="1"/>
  <c r="N74" i="1"/>
  <c r="M74" i="1"/>
  <c r="L74" i="1"/>
  <c r="N25" i="1"/>
  <c r="M25" i="1"/>
  <c r="L25" i="1"/>
  <c r="K25" i="1"/>
  <c r="J25" i="1"/>
  <c r="I25" i="1"/>
  <c r="N29" i="1"/>
  <c r="M29" i="1"/>
  <c r="L29" i="1"/>
  <c r="K29" i="1"/>
  <c r="J29" i="1"/>
  <c r="I29" i="1"/>
  <c r="N33" i="1"/>
  <c r="M33" i="1"/>
  <c r="L33" i="1"/>
  <c r="K33" i="1"/>
  <c r="J33" i="1"/>
  <c r="I33" i="1"/>
  <c r="N89" i="1"/>
  <c r="N85" i="1" s="1"/>
  <c r="M89" i="1"/>
  <c r="M85" i="1" s="1"/>
  <c r="L89" i="1"/>
  <c r="L85" i="1" s="1"/>
  <c r="K89" i="1"/>
  <c r="K85" i="1" s="1"/>
  <c r="J89" i="1"/>
  <c r="J85" i="1" s="1"/>
  <c r="I89" i="1"/>
  <c r="N88" i="1"/>
  <c r="N84" i="1" s="1"/>
  <c r="M88" i="1"/>
  <c r="M84" i="1" s="1"/>
  <c r="L88" i="1"/>
  <c r="L84" i="1" s="1"/>
  <c r="K88" i="1"/>
  <c r="K84" i="1" s="1"/>
  <c r="J88" i="1"/>
  <c r="J84" i="1" s="1"/>
  <c r="I88" i="1"/>
  <c r="N54" i="1"/>
  <c r="M54" i="1"/>
  <c r="L54" i="1"/>
  <c r="K54" i="1"/>
  <c r="N62" i="1"/>
  <c r="M62" i="1"/>
  <c r="L62" i="1"/>
  <c r="K62" i="1"/>
  <c r="O33" i="1" l="1"/>
  <c r="O74" i="1"/>
  <c r="I84" i="1"/>
  <c r="O84" i="1" s="1"/>
  <c r="O88" i="1"/>
  <c r="I85" i="1"/>
  <c r="O85" i="1" s="1"/>
  <c r="O89" i="1"/>
  <c r="O29" i="1"/>
  <c r="D21" i="2"/>
  <c r="O25" i="1"/>
  <c r="O70" i="1"/>
  <c r="O66" i="1"/>
  <c r="O37" i="1"/>
  <c r="O52" i="1"/>
  <c r="O53" i="1"/>
  <c r="O90" i="1"/>
  <c r="O94" i="1"/>
  <c r="G19" i="2"/>
  <c r="D19" i="2"/>
  <c r="F21" i="2"/>
  <c r="I21" i="2"/>
  <c r="I20" i="2"/>
  <c r="J24" i="2"/>
  <c r="H21" i="2"/>
  <c r="G21" i="2"/>
  <c r="E19" i="2"/>
  <c r="I19" i="2"/>
  <c r="H19" i="2"/>
  <c r="F19" i="2"/>
  <c r="J50" i="1"/>
  <c r="N50" i="1"/>
  <c r="J43" i="1"/>
  <c r="J44" i="1"/>
  <c r="M43" i="1"/>
  <c r="K44" i="1"/>
  <c r="K50" i="1"/>
  <c r="I44" i="1"/>
  <c r="K43" i="1"/>
  <c r="M44" i="1"/>
  <c r="N43" i="1"/>
  <c r="N41" i="1" s="1"/>
  <c r="L44" i="1"/>
  <c r="I43" i="1"/>
  <c r="K46" i="1"/>
  <c r="I50" i="1"/>
  <c r="L50" i="1"/>
  <c r="M50" i="1"/>
  <c r="J46" i="1"/>
  <c r="M46" i="1"/>
  <c r="I78" i="1"/>
  <c r="N86" i="1"/>
  <c r="L82" i="1"/>
  <c r="J78" i="1"/>
  <c r="N78" i="1"/>
  <c r="J54" i="1"/>
  <c r="J62" i="1"/>
  <c r="J18" i="1"/>
  <c r="N18" i="1"/>
  <c r="L19" i="1"/>
  <c r="L18" i="1"/>
  <c r="L14" i="1" s="1"/>
  <c r="N19" i="1"/>
  <c r="N15" i="1" s="1"/>
  <c r="I18" i="1"/>
  <c r="K19" i="1"/>
  <c r="K86" i="1"/>
  <c r="I62" i="1"/>
  <c r="K78" i="1"/>
  <c r="M78" i="1"/>
  <c r="J82" i="1"/>
  <c r="L78" i="1"/>
  <c r="I19" i="1"/>
  <c r="K18" i="1"/>
  <c r="N82" i="1"/>
  <c r="J86" i="1"/>
  <c r="I54" i="1"/>
  <c r="O54" i="1" s="1"/>
  <c r="M82" i="1"/>
  <c r="I86" i="1"/>
  <c r="M86" i="1"/>
  <c r="L86" i="1"/>
  <c r="I82" i="1"/>
  <c r="L15" i="1" l="1"/>
  <c r="O43" i="1"/>
  <c r="D20" i="2"/>
  <c r="O78" i="1"/>
  <c r="O86" i="1"/>
  <c r="O62" i="1"/>
  <c r="O50" i="1"/>
  <c r="O44" i="1"/>
  <c r="H20" i="2"/>
  <c r="G20" i="2"/>
  <c r="F20" i="2"/>
  <c r="E20" i="2"/>
  <c r="J26" i="2"/>
  <c r="E21" i="2"/>
  <c r="K15" i="1"/>
  <c r="M41" i="1"/>
  <c r="J41" i="1"/>
  <c r="J14" i="1"/>
  <c r="N14" i="1"/>
  <c r="I41" i="1"/>
  <c r="K41" i="1"/>
  <c r="I15" i="1"/>
  <c r="N46" i="1"/>
  <c r="L46" i="1"/>
  <c r="I14" i="1"/>
  <c r="K82" i="1"/>
  <c r="O82" i="1" s="1"/>
  <c r="K14" i="1"/>
  <c r="L41" i="1"/>
  <c r="I46" i="1"/>
  <c r="O46" i="1" s="1"/>
  <c r="J19" i="1"/>
  <c r="J21" i="1"/>
  <c r="N16" i="1"/>
  <c r="M21" i="1"/>
  <c r="M18" i="1"/>
  <c r="M14" i="1" s="1"/>
  <c r="M19" i="1"/>
  <c r="M15" i="1" s="1"/>
  <c r="N21" i="1"/>
  <c r="L21" i="1"/>
  <c r="I21" i="1"/>
  <c r="I16" i="1"/>
  <c r="K16" i="1"/>
  <c r="K21" i="1"/>
  <c r="L16" i="1"/>
  <c r="O19" i="1" l="1"/>
  <c r="O21" i="1"/>
  <c r="O14" i="1"/>
  <c r="O41" i="1"/>
  <c r="O18" i="1"/>
  <c r="J21" i="2"/>
  <c r="J15" i="1"/>
  <c r="J12" i="1" s="1"/>
  <c r="L12" i="1"/>
  <c r="I12" i="1"/>
  <c r="J16" i="1"/>
  <c r="K12" i="1"/>
  <c r="M16" i="1"/>
  <c r="N12" i="1"/>
  <c r="M12" i="1"/>
  <c r="O16" i="1" l="1"/>
  <c r="O12" i="1"/>
  <c r="O15" i="1"/>
  <c r="O20" i="3"/>
</calcChain>
</file>

<file path=xl/sharedStrings.xml><?xml version="1.0" encoding="utf-8"?>
<sst xmlns="http://schemas.openxmlformats.org/spreadsheetml/2006/main" count="531" uniqueCount="164">
  <si>
    <t>Ресурсное обеспечение</t>
  </si>
  <si>
    <t>Статус</t>
  </si>
  <si>
    <t>Государственная программа Республики Мордовия</t>
  </si>
  <si>
    <t>реализации Государственное программы Республики Мордовия «Комплексное развитие сельских территорий» за счет средств республиканского бюджета Республики Мордовия</t>
  </si>
  <si>
    <t>Ответственный исполнитель, соисполнитель, участник</t>
  </si>
  <si>
    <t>Код бюджетной классификации</t>
  </si>
  <si>
    <t>Цср</t>
  </si>
  <si>
    <t>ВР</t>
  </si>
  <si>
    <t>Прз</t>
  </si>
  <si>
    <t>Рз</t>
  </si>
  <si>
    <t>Адм</t>
  </si>
  <si>
    <t>2020 год - очередной</t>
  </si>
  <si>
    <t>2021 год</t>
  </si>
  <si>
    <t>2022 год</t>
  </si>
  <si>
    <t>2023 год</t>
  </si>
  <si>
    <t>2024 год</t>
  </si>
  <si>
    <t>2025 год</t>
  </si>
  <si>
    <t>Расходы по годам, тыс. рублей</t>
  </si>
  <si>
    <t>Минсельхозпрод Республики Мордовия, всего</t>
  </si>
  <si>
    <t>в том числе:</t>
  </si>
  <si>
    <t>федеральный бюджет</t>
  </si>
  <si>
    <t>республиканский бюджет</t>
  </si>
  <si>
    <t>Минстрой Республики Мордовия, всего</t>
  </si>
  <si>
    <t>всего</t>
  </si>
  <si>
    <t>Подпрограмма 1</t>
  </si>
  <si>
    <t>Основное мероприятие 1.1</t>
  </si>
  <si>
    <t>Основное мероприятие 1.2</t>
  </si>
  <si>
    <t>Основное мероприятие 1.3</t>
  </si>
  <si>
    <t>Основное мероприятие 2.1</t>
  </si>
  <si>
    <t>Наименование государственной программы Республики Мордовия, подпрограммы государственной программы (в том числе ведомственной программы, основного мероприятия, регионального проекта), республиканской целевой программы</t>
  </si>
  <si>
    <t>Оценка расходов по годам, тыс. рублей</t>
  </si>
  <si>
    <t>местный бюджет</t>
  </si>
  <si>
    <t>внебюджетные источники</t>
  </si>
  <si>
    <t>к Государственной программе</t>
  </si>
  <si>
    <t>Республики Мордовия</t>
  </si>
  <si>
    <t>«Комплексное развитие сельских территорий»</t>
  </si>
  <si>
    <t>Приложение 7</t>
  </si>
  <si>
    <t>Подпрограмма 2</t>
  </si>
  <si>
    <t>Пподпрограмма 3</t>
  </si>
  <si>
    <t>Основное мероприятие 3.1</t>
  </si>
  <si>
    <t>Основное мероприятие 2.2</t>
  </si>
  <si>
    <t>Основное мероприятие 2.3</t>
  </si>
  <si>
    <t>Основное мероприятие 2.4</t>
  </si>
  <si>
    <t>Основное мероприятие 1.4</t>
  </si>
  <si>
    <t>Источник финансирования</t>
  </si>
  <si>
    <t>Комплексное развитие сельских территорий</t>
  </si>
  <si>
    <t>Создание условий для обеспечения доступным и комфортным жильем сельского населения</t>
  </si>
  <si>
    <t>Улучшение жилищных условий граждан, проживающих на сельских территориях</t>
  </si>
  <si>
    <t>Строительство жилья, предоставляемого по договору найма жилого помещения</t>
  </si>
  <si>
    <t>Льготная сельская ипотека</t>
  </si>
  <si>
    <t>Обустройство объектами инженерной инфраструктуры и благоустройству, площадок, расположенных на сельских территориях, под компактную жилищную застройку</t>
  </si>
  <si>
    <t>Создание и развитие инфраструктуры на сельских территориях</t>
  </si>
  <si>
    <t>Благоустройство сельских территорий</t>
  </si>
  <si>
    <t>Развитие инженерной инфраструктуры на сельских территориях - всего</t>
  </si>
  <si>
    <t>в том числе: развитие газификации на сельских территориях</t>
  </si>
  <si>
    <t>развитие водоснабжения на сельских территориях</t>
  </si>
  <si>
    <t>реализация проектов комплексного обустройства площадок под компактную жилищную застройку на сельских территориях</t>
  </si>
  <si>
    <t>Развитие транспортной инфраструктуры на сельских территориях</t>
  </si>
  <si>
    <t>Современный облик сельских территорий</t>
  </si>
  <si>
    <t>Развитие рынка труда (кадрового потенциала) на сельских территориях</t>
  </si>
  <si>
    <t>Оказание содействия сельскохозяйственным товаропроизводителям в обеспечении квалифицированными специалистами, всего</t>
  </si>
  <si>
    <t>в том числе: возмещение индивидуальным предпринимателям и организациям независимо от их организационно-правовой формы, являющимися сельскохозяйственными товаропроизводителями (кроме граждан, ведущих личное подсобное хозяйство) осуществляющим деятельность на сельских территориях, до 30% фактически понесенных в году предоставления субсидии затрат по заключенным с работниками ученическим договорам, проходящих обучение в федеральных государственных образовательных организациях высшего образования, подведомственных Министерству сельского хозяйства Российской Федерации</t>
  </si>
  <si>
    <t>возмещение индивидуальным предпринимателям и организациям независимо от их организационно-правовой формы, являющимися сельскохозяйственными товаропроизводителями (кроме граждан, ведущих личное подсобное хозяйство), осуществляющим свою деятельность 
на сельских территориях, до 30% фактически понесенных в году предоставления субсидии затрат, связанных с оплатой труда и проживанием студентов, обучающихся  в федеральных государственных образовательных организациях высшего образования, подведомственных Министерству сельского хозяйства Российской Федерации, привлеченных для прохождения производственной практики</t>
  </si>
  <si>
    <t>в том числе: Улучшение жилищных условий граждан, проживающих на сельских территориях</t>
  </si>
  <si>
    <t>Обустройство объектами инженерной инфраструктуры и благоустройство площадок, расположенных на сельских территориях, под компактную жилищную застройку</t>
  </si>
  <si>
    <t>Развитие инженерной инфраструктуры на сельских территориях</t>
  </si>
  <si>
    <t>Итого 2020-2025 годы</t>
  </si>
  <si>
    <t>к муниципальной программе Чамзинского</t>
  </si>
  <si>
    <t>Наименование муниципальной  программы Чамзинского муниципального района Республики Мордовия, подпрограммы муниципальной программы (в том числе  основного мероприятия,  проекта)</t>
  </si>
  <si>
    <t>Муниципальная  программа Чамзинского муниципального района Республики Мордовия</t>
  </si>
  <si>
    <t>и прогнозная (справочная) оценка расходов за счет всех источников финансирования на реализацию целей Муниципальной  программы Чамзинского муниципального района  «Комплексное развитие сельских территорий»</t>
  </si>
  <si>
    <t>Строительство водопровода в п. Алексеевка</t>
  </si>
  <si>
    <t>Создание детской игровой площадки в с. Отрадное</t>
  </si>
  <si>
    <t>Создание физкультурно-оздоровительной площадки в с. Отрадное</t>
  </si>
  <si>
    <t>Создание площадки игровых видов спорта в с. Отрадное (хоккей)</t>
  </si>
  <si>
    <t xml:space="preserve">Создание площадки игровых видов спорта в с. Отрадное </t>
  </si>
  <si>
    <t>Создание детской игровой площадки в с. Медаево</t>
  </si>
  <si>
    <t>Создание физкультурно-оздоровительной площадки в с. Медаево</t>
  </si>
  <si>
    <t>Создание площадки игровых видов спорта в с. Медаево</t>
  </si>
  <si>
    <t>Создание зоны отдыха в с. Медаево</t>
  </si>
  <si>
    <t>Обустройство аллеи в с. Медаево</t>
  </si>
  <si>
    <t>Создание детской игоровой площадки в с. Мачказерово</t>
  </si>
  <si>
    <t>Создание детской игровой площадки в с. Киржеманы</t>
  </si>
  <si>
    <t>327, 600,0</t>
  </si>
  <si>
    <t>муниципального района Республики Мордовия</t>
  </si>
  <si>
    <t>Приложение 5</t>
  </si>
  <si>
    <t>Строительство фельдшерско-акушерского пункта в с. Апраксино Апраксинского сельского поселения</t>
  </si>
  <si>
    <t>Капитальный ремонт Дома культуры Цементник в рп. Комсомольский Комсомольского городского поселения</t>
  </si>
  <si>
    <t xml:space="preserve">Строительство Дома культуры на 400 мест в р.п. Чамзинка городского поселения Чамзинка </t>
  </si>
  <si>
    <t xml:space="preserve">Строительство Дома культуры на 150 мест в с. Большое Маресево Большемаресевского сельского поселения  </t>
  </si>
  <si>
    <t xml:space="preserve">Строительство Дома культуры на 150 мест в с Киржеманы Алексеевского сельского поселения </t>
  </si>
  <si>
    <t>20, 6</t>
  </si>
  <si>
    <t>Обустройство индивидуальной жилой застройки по ул. Полковская, ул. Центральная, ул. Сайгушская, ул. О. Храмова в р.п. Чамзинка</t>
  </si>
  <si>
    <t>Строительство сетей инженерно-технического обеспечения индивидуальной жилой застройки (сети водоснабжения)</t>
  </si>
  <si>
    <t>Строительство автомобильных дорог индивидуальной жилой застройки</t>
  </si>
  <si>
    <t>Обустройство индивидуальной жилой застройки по ул. Степана Эрьзи в р.п. Комсомольский</t>
  </si>
  <si>
    <t>Строительство сетей инженерно-технического обеспечения индивидуальной жилой застройки (сети газоснабжения)</t>
  </si>
  <si>
    <t>Строительство автомобильной дороги индивидуальной жилой застройки</t>
  </si>
  <si>
    <t>Основное мероприятие 2.3.</t>
  </si>
  <si>
    <t>в том числе</t>
  </si>
  <si>
    <t>5 000.0</t>
  </si>
  <si>
    <t>Приложение № 5</t>
  </si>
  <si>
    <t xml:space="preserve">к Муниципальной программе </t>
  </si>
  <si>
    <t>Чамзинского муниципального района РМ</t>
  </si>
  <si>
    <t>"Обеспечение доступным и комфортным жильем и</t>
  </si>
  <si>
    <t xml:space="preserve">Ресурсное обеспечение </t>
  </si>
  <si>
    <t>за счет всех источников финансирования Муниципальной программы Чамзинского муниципального района Республики Мордовия</t>
  </si>
  <si>
    <t>"Обеспечение доступным и комфортным жильем и коммунальными услугами граждан Российской Федерации"</t>
  </si>
  <si>
    <t>Наименование муниципальной программы, подпрограммы, основного мероприятия</t>
  </si>
  <si>
    <t xml:space="preserve">Источники финансирования </t>
  </si>
  <si>
    <t>Всего</t>
  </si>
  <si>
    <t>Муниципальная программа Чамзинского муниципального района Республики Мордовия</t>
  </si>
  <si>
    <t>Обеспечение доступным и комфортным жильем и коммунальными услугами граждан Российской Федерации</t>
  </si>
  <si>
    <t>Федеральный бюджет</t>
  </si>
  <si>
    <t>Республиканский бюджет</t>
  </si>
  <si>
    <t>районный бюджет</t>
  </si>
  <si>
    <t>бюджет Комсо-мольского город-ского поселения</t>
  </si>
  <si>
    <t>Внебюджетные источники</t>
  </si>
  <si>
    <t xml:space="preserve">Обеспечение жильем молодых семей Чамзинского муниципального района </t>
  </si>
  <si>
    <t xml:space="preserve">Обеспечение жильем молодых семей  </t>
  </si>
  <si>
    <t>Мероприятие 1.2</t>
  </si>
  <si>
    <t>Включение молодых семей, признанных нуждающимися в жилых помещениях в состав участников  мероприятия</t>
  </si>
  <si>
    <t>Мероприятие 1.3</t>
  </si>
  <si>
    <t>Формирование списка молодых семей-участников мероприятия</t>
  </si>
  <si>
    <t>Мероприятие 1.4</t>
  </si>
  <si>
    <t>Определение ежегодно объема средств, выделяемых из районного бюджета Чамзинского муниципального района на реализацию Подпрограммы</t>
  </si>
  <si>
    <t>Мероприятие 1.5.</t>
  </si>
  <si>
    <t>Организация учета молодых семей, участвующих в программе</t>
  </si>
  <si>
    <t>Мероприятие 1.6</t>
  </si>
  <si>
    <t>Организация информационной и разъяснительной работы среди населения по освещению целей и задач Подпрограммы и вопросов по ее реализации</t>
  </si>
  <si>
    <t>Мероприятие 1.7</t>
  </si>
  <si>
    <t>Внедрение механизма реализации Подпрограммы</t>
  </si>
  <si>
    <t>Мероприятие 1.8</t>
  </si>
  <si>
    <t>Участие в конкурсе муниципальных образований Республики Мордовия для участия в мероприятиях по обеспечению жильем молодых семей</t>
  </si>
  <si>
    <t>Мероприятие 1.9</t>
  </si>
  <si>
    <t>Выдача свидетельств о праве на получение социальной выплаты на приобретение жилого помещения или создание объекта индивидуального жилищного строительства молодым семьям-претендентам на получение социальной выплаты</t>
  </si>
  <si>
    <t>Обеспечение жилыми помещениями детей-сирот и детей, оставшихся без попечения родителей, а также лиц из их числа в Чамзинском муниципальном районе Республики Мордовия</t>
  </si>
  <si>
    <t xml:space="preserve">Формирование списка детей-сирот и детей оставшихся без попечения родителей, а также лиц из их числа, подлежащих обеспечению жилыми помещениями  </t>
  </si>
  <si>
    <t>Создание специализированного жилищного фонда для последующего предоставления их детям-сиротам, детям, оставшимся без попечения родителей, и лицам из их числа</t>
  </si>
  <si>
    <t>Предоставление жилых помещений специализированного жилищного фонда детям сиротам, детям, оставшимся без попечения родителей, и лицам из их числа</t>
  </si>
  <si>
    <t>Строительство автомобильных дорог по ул. К.Белоус и А.Осипова в рп. Комсомольский</t>
  </si>
  <si>
    <t>Основное мероприятие 3</t>
  </si>
  <si>
    <t xml:space="preserve">строительство автомобильных дорог </t>
  </si>
  <si>
    <t>Мероприятие 3.1</t>
  </si>
  <si>
    <t>Мероприятие 3.2</t>
  </si>
  <si>
    <t xml:space="preserve">строительство автомобильной дороги по ул. Степана Эрьзи в рп. Комсомольский </t>
  </si>
  <si>
    <t>Мероприятие 3.3</t>
  </si>
  <si>
    <t xml:space="preserve">строительство автомобильных дорог по ул. Юбилей-ная, Н.А.Алеева,  Весенняя, Рождественская, части ул. Новоселов и объездной в рп. Комсомольский </t>
  </si>
  <si>
    <t>Основное мероприятие 4</t>
  </si>
  <si>
    <t>строительство сетей водоснабжения</t>
  </si>
  <si>
    <t>Мероприятие 4.1</t>
  </si>
  <si>
    <t>мероприятие 4.2.</t>
  </si>
  <si>
    <t xml:space="preserve">строительство сетей водоснабжения по ул. Степана Эрьзи в рп. Комсомольский </t>
  </si>
  <si>
    <t>Основное мероприятие 5</t>
  </si>
  <si>
    <t>строительство сетей водоотведения</t>
  </si>
  <si>
    <t>бюджет  городского поселения Чамзинка</t>
  </si>
  <si>
    <t>бюджет Комсо-мольского городского поселения</t>
  </si>
  <si>
    <t>Мероприятие 5.1</t>
  </si>
  <si>
    <t>Мероприятие 5.2</t>
  </si>
  <si>
    <t>строительство сетей инженерно-техничес-кого обеспече-ния индивидуальной жилой застройки по ул. Полковс-кая, Централь-ная, Сайгушс-кая, О.Храмова в рп. Чамзинка (водоотведение)-</t>
  </si>
  <si>
    <t>строительство сетей водоснабжения по ул. К.Белоуса, А.Осипова, Юбилей-ная, Н.А.Алеева,  Весенняя, Рождественская, Новоселов в рп. Комсомольский</t>
  </si>
  <si>
    <t xml:space="preserve">      строительство сетей водоотведения по ул. К.Белоуса, А.Осипова, Юбилей-ная, Н.А.Алеева,  Весенняя, Рождественская, Новоселов  в рп. Комсомольский</t>
  </si>
  <si>
    <t>бюджет городского поселения Чамзинка</t>
  </si>
  <si>
    <t>коммунальными услугами граждан Российской Федерации"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</si>
</sst>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\ _₽_-;\-* #,##0.0\ _₽_-;_-* &quot;-&quot;?\ _₽_-;_-@_-"/>
  </numFmts>
  <fonts count="13" x14ac:knownFonts="1">
    <font>
      <sz val="11"/>
      <color theme="1"/>
      <name val="Arial"/>
      <family val="2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sz val="17"/>
      <name val="Times New Roman"/>
      <family val="1"/>
      <charset val="204"/>
    </font>
    <font>
      <b/>
      <sz val="17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1"/>
      <color theme="1"/>
      <name val="Arial"/>
      <family val="2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164" fontId="1" fillId="0" borderId="1" xfId="0" applyNumberFormat="1" applyFont="1" applyBorder="1" applyAlignment="1">
      <alignment vertical="top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top" wrapText="1"/>
    </xf>
    <xf numFmtId="0" fontId="2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center" vertical="top" wrapText="1"/>
    </xf>
    <xf numFmtId="0" fontId="3" fillId="0" borderId="0" xfId="0" applyFont="1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164" fontId="1" fillId="0" borderId="0" xfId="0" applyNumberFormat="1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right" vertical="top"/>
    </xf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6" fillId="0" borderId="0" xfId="0" applyFont="1"/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vertical="top" wrapText="1"/>
    </xf>
    <xf numFmtId="164" fontId="8" fillId="0" borderId="1" xfId="0" applyNumberFormat="1" applyFont="1" applyBorder="1" applyAlignment="1">
      <alignment vertical="top"/>
    </xf>
    <xf numFmtId="4" fontId="1" fillId="0" borderId="1" xfId="0" applyNumberFormat="1" applyFont="1" applyBorder="1" applyAlignment="1">
      <alignment vertical="top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vertical="top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justify" vertical="top" wrapText="1"/>
    </xf>
    <xf numFmtId="164" fontId="1" fillId="0" borderId="1" xfId="0" applyNumberFormat="1" applyFont="1" applyFill="1" applyBorder="1" applyAlignment="1">
      <alignment vertical="top"/>
    </xf>
    <xf numFmtId="4" fontId="2" fillId="0" borderId="1" xfId="0" applyNumberFormat="1" applyFont="1" applyBorder="1"/>
    <xf numFmtId="0" fontId="2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/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4" fontId="10" fillId="0" borderId="1" xfId="0" applyNumberFormat="1" applyFont="1" applyBorder="1"/>
    <xf numFmtId="4" fontId="10" fillId="0" borderId="1" xfId="0" applyNumberFormat="1" applyFont="1" applyFill="1" applyBorder="1"/>
    <xf numFmtId="0" fontId="10" fillId="0" borderId="1" xfId="0" applyFont="1" applyBorder="1" applyAlignment="1">
      <alignment wrapText="1"/>
    </xf>
    <xf numFmtId="0" fontId="10" fillId="0" borderId="1" xfId="0" applyFont="1" applyBorder="1"/>
    <xf numFmtId="3" fontId="10" fillId="0" borderId="1" xfId="0" applyNumberFormat="1" applyFont="1" applyBorder="1"/>
    <xf numFmtId="0" fontId="10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top" wrapText="1"/>
    </xf>
    <xf numFmtId="0" fontId="0" fillId="3" borderId="0" xfId="0" applyFill="1"/>
    <xf numFmtId="4" fontId="0" fillId="0" borderId="1" xfId="0" applyNumberFormat="1" applyBorder="1"/>
    <xf numFmtId="0" fontId="10" fillId="0" borderId="1" xfId="0" applyFont="1" applyFill="1" applyBorder="1"/>
    <xf numFmtId="0" fontId="10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vertical="top" wrapText="1"/>
    </xf>
    <xf numFmtId="4" fontId="0" fillId="0" borderId="0" xfId="0" applyNumberFormat="1"/>
    <xf numFmtId="3" fontId="0" fillId="0" borderId="1" xfId="0" applyNumberFormat="1" applyBorder="1"/>
    <xf numFmtId="0" fontId="0" fillId="0" borderId="0" xfId="0" applyAlignment="1">
      <alignment vertical="top"/>
    </xf>
    <xf numFmtId="0" fontId="9" fillId="0" borderId="0" xfId="0" applyFont="1" applyAlignment="1">
      <alignment vertical="top"/>
    </xf>
    <xf numFmtId="0" fontId="11" fillId="0" borderId="1" xfId="0" applyFont="1" applyBorder="1"/>
    <xf numFmtId="0" fontId="12" fillId="0" borderId="1" xfId="0" applyFont="1" applyBorder="1"/>
    <xf numFmtId="0" fontId="0" fillId="0" borderId="1" xfId="0" applyFont="1" applyBorder="1"/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justify" vertical="top" wrapText="1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justify" vertical="top" wrapText="1"/>
    </xf>
    <xf numFmtId="0" fontId="1" fillId="2" borderId="1" xfId="0" applyFont="1" applyFill="1" applyBorder="1" applyAlignment="1">
      <alignment horizontal="justify" vertical="top" wrapText="1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vertical="top" wrapText="1"/>
    </xf>
    <xf numFmtId="0" fontId="10" fillId="0" borderId="3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top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 wrapText="1"/>
    </xf>
    <xf numFmtId="0" fontId="10" fillId="0" borderId="6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7"/>
  <sheetViews>
    <sheetView topLeftCell="A40" zoomScale="70" zoomScaleNormal="70" workbookViewId="0">
      <selection activeCell="O73" sqref="O73"/>
    </sheetView>
  </sheetViews>
  <sheetFormatPr defaultRowHeight="18.75" x14ac:dyDescent="0.3"/>
  <cols>
    <col min="1" max="1" width="16.75" style="4" customWidth="1"/>
    <col min="2" max="2" width="34" style="4" customWidth="1"/>
    <col min="3" max="3" width="19.625" style="4" customWidth="1"/>
    <col min="4" max="8" width="9" style="7"/>
    <col min="9" max="10" width="14.25" style="7" customWidth="1"/>
    <col min="11" max="11" width="14.125" style="7" customWidth="1"/>
    <col min="12" max="12" width="14.375" style="7" customWidth="1"/>
    <col min="13" max="13" width="14.125" style="7" customWidth="1"/>
    <col min="14" max="14" width="14.25" style="7" customWidth="1"/>
    <col min="15" max="15" width="15.625" style="7" bestFit="1" customWidth="1"/>
    <col min="16" max="16384" width="9" style="7"/>
  </cols>
  <sheetData>
    <row r="1" spans="1:15" s="11" customFormat="1" ht="27.75" x14ac:dyDescent="0.4">
      <c r="N1" s="12" t="s">
        <v>36</v>
      </c>
    </row>
    <row r="2" spans="1:15" s="11" customFormat="1" ht="27.75" x14ac:dyDescent="0.4">
      <c r="N2" s="12" t="s">
        <v>33</v>
      </c>
    </row>
    <row r="3" spans="1:15" s="11" customFormat="1" ht="27.75" x14ac:dyDescent="0.4">
      <c r="N3" s="12" t="s">
        <v>34</v>
      </c>
    </row>
    <row r="4" spans="1:15" s="11" customFormat="1" ht="27.75" x14ac:dyDescent="0.4">
      <c r="N4" s="12" t="s">
        <v>35</v>
      </c>
    </row>
    <row r="5" spans="1:15" s="11" customFormat="1" ht="27.75" x14ac:dyDescent="0.4"/>
    <row r="6" spans="1:15" s="11" customFormat="1" ht="27.75" x14ac:dyDescent="0.4">
      <c r="A6" s="59" t="s">
        <v>0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</row>
    <row r="7" spans="1:15" s="11" customFormat="1" ht="54.75" customHeight="1" x14ac:dyDescent="0.4">
      <c r="A7" s="64" t="s">
        <v>3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</row>
    <row r="8" spans="1:15" s="4" customFormat="1" x14ac:dyDescent="0.3"/>
    <row r="9" spans="1:15" s="14" customFormat="1" ht="15.75" x14ac:dyDescent="0.25">
      <c r="A9" s="60" t="s">
        <v>1</v>
      </c>
      <c r="B9" s="62" t="s">
        <v>29</v>
      </c>
      <c r="C9" s="62" t="s">
        <v>4</v>
      </c>
      <c r="D9" s="63" t="s">
        <v>5</v>
      </c>
      <c r="E9" s="63"/>
      <c r="F9" s="63"/>
      <c r="G9" s="63"/>
      <c r="H9" s="63"/>
      <c r="I9" s="63" t="s">
        <v>17</v>
      </c>
      <c r="J9" s="63"/>
      <c r="K9" s="63"/>
      <c r="L9" s="63"/>
      <c r="M9" s="63"/>
      <c r="N9" s="63"/>
    </row>
    <row r="10" spans="1:15" s="14" customFormat="1" ht="94.5" customHeight="1" x14ac:dyDescent="0.25">
      <c r="A10" s="60"/>
      <c r="B10" s="62"/>
      <c r="C10" s="62"/>
      <c r="D10" s="13" t="s">
        <v>6</v>
      </c>
      <c r="E10" s="13" t="s">
        <v>7</v>
      </c>
      <c r="F10" s="13" t="s">
        <v>9</v>
      </c>
      <c r="G10" s="13" t="s">
        <v>8</v>
      </c>
      <c r="H10" s="13" t="s">
        <v>10</v>
      </c>
      <c r="I10" s="6" t="s">
        <v>11</v>
      </c>
      <c r="J10" s="13" t="s">
        <v>12</v>
      </c>
      <c r="K10" s="13" t="s">
        <v>13</v>
      </c>
      <c r="L10" s="13" t="s">
        <v>14</v>
      </c>
      <c r="M10" s="13" t="s">
        <v>15</v>
      </c>
      <c r="N10" s="13" t="s">
        <v>16</v>
      </c>
    </row>
    <row r="11" spans="1:15" s="14" customFormat="1" ht="15.75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2">
        <v>12</v>
      </c>
      <c r="M11" s="2">
        <v>13</v>
      </c>
      <c r="N11" s="2">
        <v>14</v>
      </c>
    </row>
    <row r="12" spans="1:15" s="5" customFormat="1" ht="15.75" x14ac:dyDescent="0.2">
      <c r="A12" s="57" t="s">
        <v>2</v>
      </c>
      <c r="B12" s="58" t="s">
        <v>45</v>
      </c>
      <c r="C12" s="3" t="s">
        <v>23</v>
      </c>
      <c r="D12" s="9"/>
      <c r="E12" s="9"/>
      <c r="F12" s="9"/>
      <c r="G12" s="9"/>
      <c r="H12" s="9"/>
      <c r="I12" s="1">
        <f>I14+I15</f>
        <v>1203475.2750000001</v>
      </c>
      <c r="J12" s="1">
        <f t="shared" ref="J12:N12" si="0">J14+J15</f>
        <v>1641951.6500000001</v>
      </c>
      <c r="K12" s="1">
        <f t="shared" si="0"/>
        <v>2986223.95</v>
      </c>
      <c r="L12" s="1">
        <f t="shared" si="0"/>
        <v>3751656</v>
      </c>
      <c r="M12" s="1">
        <f t="shared" si="0"/>
        <v>4325406</v>
      </c>
      <c r="N12" s="1">
        <f t="shared" si="0"/>
        <v>4930406</v>
      </c>
      <c r="O12" s="10">
        <f>SUM(I12:N12)</f>
        <v>18839118.875</v>
      </c>
    </row>
    <row r="13" spans="1:15" s="5" customFormat="1" ht="15.75" x14ac:dyDescent="0.2">
      <c r="A13" s="57"/>
      <c r="B13" s="58"/>
      <c r="C13" s="3" t="s">
        <v>19</v>
      </c>
      <c r="D13" s="9"/>
      <c r="E13" s="9"/>
      <c r="F13" s="9"/>
      <c r="G13" s="9"/>
      <c r="H13" s="9"/>
      <c r="I13" s="1"/>
      <c r="J13" s="1"/>
      <c r="K13" s="1"/>
      <c r="L13" s="1"/>
      <c r="M13" s="1"/>
      <c r="N13" s="1"/>
      <c r="O13" s="10">
        <f t="shared" ref="O13:O76" si="1">SUM(I13:N13)</f>
        <v>0</v>
      </c>
    </row>
    <row r="14" spans="1:15" s="5" customFormat="1" ht="31.5" x14ac:dyDescent="0.2">
      <c r="A14" s="57"/>
      <c r="B14" s="58"/>
      <c r="C14" s="3" t="s">
        <v>20</v>
      </c>
      <c r="D14" s="9"/>
      <c r="E14" s="9"/>
      <c r="F14" s="9"/>
      <c r="G14" s="9"/>
      <c r="H14" s="9"/>
      <c r="I14" s="1">
        <f t="shared" ref="I14:N15" si="2">I18+I43+I84</f>
        <v>927391.70000000007</v>
      </c>
      <c r="J14" s="1">
        <f t="shared" si="2"/>
        <v>1286029.4000000001</v>
      </c>
      <c r="K14" s="1">
        <f t="shared" si="2"/>
        <v>2356752.2000000002</v>
      </c>
      <c r="L14" s="1">
        <f t="shared" si="2"/>
        <v>2981324.7999999998</v>
      </c>
      <c r="M14" s="1">
        <f t="shared" si="2"/>
        <v>3436324.8</v>
      </c>
      <c r="N14" s="1">
        <f t="shared" si="2"/>
        <v>3916324.8</v>
      </c>
      <c r="O14" s="10">
        <f t="shared" si="1"/>
        <v>14904147.699999999</v>
      </c>
    </row>
    <row r="15" spans="1:15" s="5" customFormat="1" ht="31.5" x14ac:dyDescent="0.2">
      <c r="A15" s="57"/>
      <c r="B15" s="58"/>
      <c r="C15" s="3" t="s">
        <v>21</v>
      </c>
      <c r="D15" s="9"/>
      <c r="E15" s="9"/>
      <c r="F15" s="9"/>
      <c r="G15" s="9"/>
      <c r="H15" s="9"/>
      <c r="I15" s="1">
        <f t="shared" si="2"/>
        <v>276083.57500000001</v>
      </c>
      <c r="J15" s="1">
        <f t="shared" si="2"/>
        <v>355922.24999999994</v>
      </c>
      <c r="K15" s="1">
        <f t="shared" si="2"/>
        <v>629471.75</v>
      </c>
      <c r="L15" s="1">
        <f>L19+L44+L85</f>
        <v>770331.2</v>
      </c>
      <c r="M15" s="1">
        <f t="shared" si="2"/>
        <v>889081.2</v>
      </c>
      <c r="N15" s="1">
        <f t="shared" si="2"/>
        <v>1014081.2</v>
      </c>
      <c r="O15" s="10">
        <f t="shared" si="1"/>
        <v>3934971.1749999998</v>
      </c>
    </row>
    <row r="16" spans="1:15" s="5" customFormat="1" ht="15.75" x14ac:dyDescent="0.2">
      <c r="A16" s="61" t="s">
        <v>24</v>
      </c>
      <c r="B16" s="58" t="s">
        <v>46</v>
      </c>
      <c r="C16" s="3" t="s">
        <v>23</v>
      </c>
      <c r="D16" s="9"/>
      <c r="E16" s="9"/>
      <c r="F16" s="9"/>
      <c r="G16" s="9"/>
      <c r="H16" s="9"/>
      <c r="I16" s="1">
        <f>I18+I19</f>
        <v>128307.27500000001</v>
      </c>
      <c r="J16" s="1">
        <f t="shared" ref="J16:N16" si="3">J18+J19</f>
        <v>63157.675000000003</v>
      </c>
      <c r="K16" s="1">
        <f t="shared" si="3"/>
        <v>316050.34999999998</v>
      </c>
      <c r="L16" s="1">
        <f t="shared" si="3"/>
        <v>312500</v>
      </c>
      <c r="M16" s="1">
        <f t="shared" si="3"/>
        <v>261250</v>
      </c>
      <c r="N16" s="1">
        <f t="shared" si="3"/>
        <v>241250</v>
      </c>
      <c r="O16" s="10">
        <f t="shared" si="1"/>
        <v>1322515.3</v>
      </c>
    </row>
    <row r="17" spans="1:15" s="5" customFormat="1" ht="15.75" x14ac:dyDescent="0.2">
      <c r="A17" s="61"/>
      <c r="B17" s="58"/>
      <c r="C17" s="3" t="s">
        <v>19</v>
      </c>
      <c r="D17" s="9"/>
      <c r="E17" s="9"/>
      <c r="F17" s="9"/>
      <c r="G17" s="9"/>
      <c r="H17" s="9"/>
      <c r="I17" s="1"/>
      <c r="J17" s="1"/>
      <c r="K17" s="1"/>
      <c r="L17" s="1"/>
      <c r="M17" s="1"/>
      <c r="N17" s="1"/>
      <c r="O17" s="10">
        <f t="shared" si="1"/>
        <v>0</v>
      </c>
    </row>
    <row r="18" spans="1:15" s="5" customFormat="1" ht="31.5" x14ac:dyDescent="0.2">
      <c r="A18" s="61"/>
      <c r="B18" s="58"/>
      <c r="C18" s="3" t="s">
        <v>20</v>
      </c>
      <c r="D18" s="9"/>
      <c r="E18" s="9"/>
      <c r="F18" s="9"/>
      <c r="G18" s="9"/>
      <c r="H18" s="9"/>
      <c r="I18" s="1">
        <f>I23</f>
        <v>94645.8</v>
      </c>
      <c r="J18" s="1">
        <f t="shared" ref="J18:N18" si="4">J23</f>
        <v>38526.100000000006</v>
      </c>
      <c r="K18" s="1">
        <f t="shared" si="4"/>
        <v>236840.2</v>
      </c>
      <c r="L18" s="1">
        <f t="shared" si="4"/>
        <v>230000</v>
      </c>
      <c r="M18" s="1">
        <f t="shared" si="4"/>
        <v>185000</v>
      </c>
      <c r="N18" s="1">
        <f t="shared" si="4"/>
        <v>165000</v>
      </c>
      <c r="O18" s="10">
        <f t="shared" si="1"/>
        <v>950012.10000000009</v>
      </c>
    </row>
    <row r="19" spans="1:15" s="5" customFormat="1" ht="31.5" x14ac:dyDescent="0.2">
      <c r="A19" s="61"/>
      <c r="B19" s="58"/>
      <c r="C19" s="3" t="s">
        <v>21</v>
      </c>
      <c r="D19" s="9"/>
      <c r="E19" s="9"/>
      <c r="F19" s="9"/>
      <c r="G19" s="9"/>
      <c r="H19" s="9"/>
      <c r="I19" s="1">
        <f t="shared" ref="I19:N19" si="5">I24</f>
        <v>33661.475000000006</v>
      </c>
      <c r="J19" s="1">
        <f t="shared" si="5"/>
        <v>24631.574999999997</v>
      </c>
      <c r="K19" s="1">
        <f t="shared" si="5"/>
        <v>79210.149999999994</v>
      </c>
      <c r="L19" s="1">
        <f t="shared" si="5"/>
        <v>82500</v>
      </c>
      <c r="M19" s="1">
        <f t="shared" si="5"/>
        <v>76250</v>
      </c>
      <c r="N19" s="1">
        <f t="shared" si="5"/>
        <v>76250</v>
      </c>
      <c r="O19" s="10">
        <f t="shared" si="1"/>
        <v>372503.2</v>
      </c>
    </row>
    <row r="20" spans="1:15" s="5" customFormat="1" ht="15.75" x14ac:dyDescent="0.2">
      <c r="A20" s="61"/>
      <c r="B20" s="58"/>
      <c r="C20" s="3" t="s">
        <v>19</v>
      </c>
      <c r="D20" s="9"/>
      <c r="E20" s="9"/>
      <c r="F20" s="9"/>
      <c r="G20" s="9"/>
      <c r="H20" s="9"/>
      <c r="I20" s="1"/>
      <c r="J20" s="1"/>
      <c r="K20" s="1"/>
      <c r="L20" s="1"/>
      <c r="M20" s="1"/>
      <c r="N20" s="1"/>
      <c r="O20" s="10">
        <f t="shared" si="1"/>
        <v>0</v>
      </c>
    </row>
    <row r="21" spans="1:15" s="5" customFormat="1" ht="47.25" x14ac:dyDescent="0.2">
      <c r="A21" s="61"/>
      <c r="B21" s="58"/>
      <c r="C21" s="3" t="s">
        <v>18</v>
      </c>
      <c r="D21" s="13">
        <v>806</v>
      </c>
      <c r="E21" s="9"/>
      <c r="F21" s="9"/>
      <c r="G21" s="9"/>
      <c r="H21" s="9"/>
      <c r="I21" s="1">
        <f>I23+I24</f>
        <v>128307.27500000001</v>
      </c>
      <c r="J21" s="1">
        <f t="shared" ref="J21:N21" si="6">J23+J24</f>
        <v>63157.675000000003</v>
      </c>
      <c r="K21" s="1">
        <f t="shared" si="6"/>
        <v>316050.34999999998</v>
      </c>
      <c r="L21" s="1">
        <f t="shared" si="6"/>
        <v>312500</v>
      </c>
      <c r="M21" s="1">
        <f t="shared" si="6"/>
        <v>261250</v>
      </c>
      <c r="N21" s="1">
        <f t="shared" si="6"/>
        <v>241250</v>
      </c>
      <c r="O21" s="10">
        <f t="shared" si="1"/>
        <v>1322515.3</v>
      </c>
    </row>
    <row r="22" spans="1:15" s="5" customFormat="1" ht="15.75" x14ac:dyDescent="0.2">
      <c r="A22" s="61"/>
      <c r="B22" s="58"/>
      <c r="C22" s="3" t="s">
        <v>19</v>
      </c>
      <c r="D22" s="9"/>
      <c r="E22" s="9"/>
      <c r="F22" s="9"/>
      <c r="G22" s="9"/>
      <c r="H22" s="9"/>
      <c r="I22" s="1"/>
      <c r="J22" s="1"/>
      <c r="K22" s="1"/>
      <c r="L22" s="1"/>
      <c r="M22" s="1"/>
      <c r="N22" s="1"/>
      <c r="O22" s="10">
        <f t="shared" si="1"/>
        <v>0</v>
      </c>
    </row>
    <row r="23" spans="1:15" s="5" customFormat="1" ht="31.5" x14ac:dyDescent="0.2">
      <c r="A23" s="61"/>
      <c r="B23" s="58"/>
      <c r="C23" s="3" t="s">
        <v>20</v>
      </c>
      <c r="D23" s="13">
        <v>806</v>
      </c>
      <c r="E23" s="9"/>
      <c r="F23" s="9"/>
      <c r="G23" s="9"/>
      <c r="H23" s="9"/>
      <c r="I23" s="1">
        <f>I31+I35+I27+I39</f>
        <v>94645.8</v>
      </c>
      <c r="J23" s="1">
        <f t="shared" ref="J23:N23" si="7">J31+J35+J27+J39</f>
        <v>38526.100000000006</v>
      </c>
      <c r="K23" s="1">
        <f t="shared" si="7"/>
        <v>236840.2</v>
      </c>
      <c r="L23" s="1">
        <f t="shared" si="7"/>
        <v>230000</v>
      </c>
      <c r="M23" s="1">
        <f t="shared" si="7"/>
        <v>185000</v>
      </c>
      <c r="N23" s="1">
        <f t="shared" si="7"/>
        <v>165000</v>
      </c>
      <c r="O23" s="10">
        <f t="shared" si="1"/>
        <v>950012.10000000009</v>
      </c>
    </row>
    <row r="24" spans="1:15" s="5" customFormat="1" ht="31.5" x14ac:dyDescent="0.2">
      <c r="A24" s="61"/>
      <c r="B24" s="58"/>
      <c r="C24" s="3" t="s">
        <v>21</v>
      </c>
      <c r="D24" s="13">
        <v>806</v>
      </c>
      <c r="E24" s="9"/>
      <c r="F24" s="9"/>
      <c r="G24" s="9"/>
      <c r="H24" s="9"/>
      <c r="I24" s="1">
        <f t="shared" ref="I24:N24" si="8">I32+I36+I28+I40</f>
        <v>33661.475000000006</v>
      </c>
      <c r="J24" s="1">
        <f t="shared" si="8"/>
        <v>24631.574999999997</v>
      </c>
      <c r="K24" s="1">
        <f t="shared" si="8"/>
        <v>79210.149999999994</v>
      </c>
      <c r="L24" s="1">
        <f>L32+L36+L28+L40</f>
        <v>82500</v>
      </c>
      <c r="M24" s="1">
        <f t="shared" si="8"/>
        <v>76250</v>
      </c>
      <c r="N24" s="1">
        <f t="shared" si="8"/>
        <v>76250</v>
      </c>
      <c r="O24" s="10">
        <f t="shared" si="1"/>
        <v>372503.2</v>
      </c>
    </row>
    <row r="25" spans="1:15" s="5" customFormat="1" ht="47.25" x14ac:dyDescent="0.2">
      <c r="A25" s="57" t="s">
        <v>25</v>
      </c>
      <c r="B25" s="58" t="s">
        <v>47</v>
      </c>
      <c r="C25" s="3" t="s">
        <v>18</v>
      </c>
      <c r="D25" s="8">
        <v>806</v>
      </c>
      <c r="E25" s="9"/>
      <c r="F25" s="9"/>
      <c r="G25" s="9"/>
      <c r="H25" s="9"/>
      <c r="I25" s="1">
        <f>I27+I28</f>
        <v>58621</v>
      </c>
      <c r="J25" s="1">
        <f t="shared" ref="J25:N25" si="9">J27+J28</f>
        <v>26619</v>
      </c>
      <c r="K25" s="1">
        <f t="shared" si="9"/>
        <v>211185.90000000002</v>
      </c>
      <c r="L25" s="1">
        <f t="shared" si="9"/>
        <v>125000</v>
      </c>
      <c r="M25" s="1">
        <f t="shared" si="9"/>
        <v>62500</v>
      </c>
      <c r="N25" s="1">
        <f t="shared" si="9"/>
        <v>31250</v>
      </c>
      <c r="O25" s="10">
        <f t="shared" si="1"/>
        <v>515175.9</v>
      </c>
    </row>
    <row r="26" spans="1:15" s="5" customFormat="1" ht="15.75" x14ac:dyDescent="0.2">
      <c r="A26" s="57"/>
      <c r="B26" s="58"/>
      <c r="C26" s="3" t="s">
        <v>19</v>
      </c>
      <c r="D26" s="9"/>
      <c r="E26" s="9"/>
      <c r="F26" s="9"/>
      <c r="G26" s="9"/>
      <c r="H26" s="9"/>
      <c r="I26" s="1"/>
      <c r="J26" s="1"/>
      <c r="K26" s="1"/>
      <c r="L26" s="1"/>
      <c r="M26" s="1"/>
      <c r="N26" s="1"/>
      <c r="O26" s="10">
        <f t="shared" si="1"/>
        <v>0</v>
      </c>
    </row>
    <row r="27" spans="1:15" s="5" customFormat="1" ht="31.5" x14ac:dyDescent="0.2">
      <c r="A27" s="57"/>
      <c r="B27" s="58"/>
      <c r="C27" s="3" t="s">
        <v>20</v>
      </c>
      <c r="D27" s="8">
        <v>806</v>
      </c>
      <c r="E27" s="9"/>
      <c r="F27" s="9"/>
      <c r="G27" s="9"/>
      <c r="H27" s="9"/>
      <c r="I27" s="1">
        <v>46896.800000000003</v>
      </c>
      <c r="J27" s="1">
        <v>21295.200000000001</v>
      </c>
      <c r="K27" s="1">
        <v>168948.7</v>
      </c>
      <c r="L27" s="1">
        <v>100000</v>
      </c>
      <c r="M27" s="1">
        <v>50000</v>
      </c>
      <c r="N27" s="1">
        <v>25000</v>
      </c>
      <c r="O27" s="10">
        <f t="shared" si="1"/>
        <v>412140.7</v>
      </c>
    </row>
    <row r="28" spans="1:15" s="5" customFormat="1" ht="31.5" x14ac:dyDescent="0.2">
      <c r="A28" s="57"/>
      <c r="B28" s="58"/>
      <c r="C28" s="3" t="s">
        <v>21</v>
      </c>
      <c r="D28" s="8">
        <v>806</v>
      </c>
      <c r="E28" s="9"/>
      <c r="F28" s="9"/>
      <c r="G28" s="9"/>
      <c r="H28" s="9"/>
      <c r="I28" s="1">
        <f>I27/4</f>
        <v>11724.2</v>
      </c>
      <c r="J28" s="1">
        <f t="shared" ref="J28:N28" si="10">J27/4</f>
        <v>5323.8</v>
      </c>
      <c r="K28" s="1">
        <v>42237.2</v>
      </c>
      <c r="L28" s="1">
        <f t="shared" si="10"/>
        <v>25000</v>
      </c>
      <c r="M28" s="1">
        <f t="shared" si="10"/>
        <v>12500</v>
      </c>
      <c r="N28" s="1">
        <f t="shared" si="10"/>
        <v>6250</v>
      </c>
      <c r="O28" s="10">
        <f t="shared" si="1"/>
        <v>103035.2</v>
      </c>
    </row>
    <row r="29" spans="1:15" s="5" customFormat="1" ht="47.25" x14ac:dyDescent="0.2">
      <c r="A29" s="57" t="s">
        <v>26</v>
      </c>
      <c r="B29" s="58" t="s">
        <v>48</v>
      </c>
      <c r="C29" s="3" t="s">
        <v>18</v>
      </c>
      <c r="D29" s="8">
        <v>806</v>
      </c>
      <c r="E29" s="9"/>
      <c r="F29" s="9"/>
      <c r="G29" s="9"/>
      <c r="H29" s="9"/>
      <c r="I29" s="1">
        <f>I31+I32</f>
        <v>12892.9</v>
      </c>
      <c r="J29" s="1">
        <f t="shared" ref="J29:N29" si="11">J31+J32</f>
        <v>7152.7999999999993</v>
      </c>
      <c r="K29" s="1">
        <f t="shared" si="11"/>
        <v>33384.699999999997</v>
      </c>
      <c r="L29" s="1">
        <f t="shared" si="11"/>
        <v>37500</v>
      </c>
      <c r="M29" s="1">
        <f t="shared" si="11"/>
        <v>43750</v>
      </c>
      <c r="N29" s="1">
        <f t="shared" si="11"/>
        <v>50000</v>
      </c>
      <c r="O29" s="10">
        <f t="shared" si="1"/>
        <v>184680.4</v>
      </c>
    </row>
    <row r="30" spans="1:15" s="5" customFormat="1" ht="15.75" x14ac:dyDescent="0.2">
      <c r="A30" s="57"/>
      <c r="B30" s="58"/>
      <c r="C30" s="3" t="s">
        <v>19</v>
      </c>
      <c r="D30" s="9"/>
      <c r="E30" s="9"/>
      <c r="F30" s="9"/>
      <c r="G30" s="9"/>
      <c r="H30" s="9"/>
      <c r="I30" s="1"/>
      <c r="J30" s="1"/>
      <c r="K30" s="1"/>
      <c r="L30" s="1"/>
      <c r="M30" s="1"/>
      <c r="N30" s="1"/>
      <c r="O30" s="10">
        <f t="shared" si="1"/>
        <v>0</v>
      </c>
    </row>
    <row r="31" spans="1:15" s="5" customFormat="1" ht="31.5" x14ac:dyDescent="0.2">
      <c r="A31" s="57"/>
      <c r="B31" s="58"/>
      <c r="C31" s="3" t="s">
        <v>20</v>
      </c>
      <c r="D31" s="8">
        <v>806</v>
      </c>
      <c r="E31" s="9"/>
      <c r="F31" s="9"/>
      <c r="G31" s="9"/>
      <c r="H31" s="9"/>
      <c r="I31" s="1">
        <v>10314.299999999999</v>
      </c>
      <c r="J31" s="1">
        <v>5722.2</v>
      </c>
      <c r="K31" s="1">
        <v>26707.7</v>
      </c>
      <c r="L31" s="1">
        <v>30000</v>
      </c>
      <c r="M31" s="1">
        <v>35000</v>
      </c>
      <c r="N31" s="1">
        <v>40000</v>
      </c>
      <c r="O31" s="10">
        <f t="shared" si="1"/>
        <v>147744.20000000001</v>
      </c>
    </row>
    <row r="32" spans="1:15" s="5" customFormat="1" ht="31.5" x14ac:dyDescent="0.2">
      <c r="A32" s="57"/>
      <c r="B32" s="58"/>
      <c r="C32" s="3" t="s">
        <v>21</v>
      </c>
      <c r="D32" s="8">
        <v>806</v>
      </c>
      <c r="E32" s="9"/>
      <c r="F32" s="9"/>
      <c r="G32" s="9"/>
      <c r="H32" s="9"/>
      <c r="I32" s="1">
        <v>2578.6</v>
      </c>
      <c r="J32" s="1">
        <v>1430.6</v>
      </c>
      <c r="K32" s="1">
        <v>6677</v>
      </c>
      <c r="L32" s="1">
        <f t="shared" ref="L32:N32" si="12">L31/4</f>
        <v>7500</v>
      </c>
      <c r="M32" s="1">
        <f t="shared" si="12"/>
        <v>8750</v>
      </c>
      <c r="N32" s="1">
        <f t="shared" si="12"/>
        <v>10000</v>
      </c>
      <c r="O32" s="10">
        <f t="shared" si="1"/>
        <v>36936.199999999997</v>
      </c>
    </row>
    <row r="33" spans="1:15" s="5" customFormat="1" ht="47.25" x14ac:dyDescent="0.2">
      <c r="A33" s="57" t="s">
        <v>27</v>
      </c>
      <c r="B33" s="58" t="s">
        <v>49</v>
      </c>
      <c r="C33" s="3" t="s">
        <v>18</v>
      </c>
      <c r="D33" s="8">
        <v>806</v>
      </c>
      <c r="E33" s="9"/>
      <c r="F33" s="9"/>
      <c r="G33" s="9"/>
      <c r="H33" s="9"/>
      <c r="I33" s="1">
        <f>I35+I36</f>
        <v>10000</v>
      </c>
      <c r="J33" s="1">
        <f t="shared" ref="J33:N33" si="13">J35+J36</f>
        <v>15000</v>
      </c>
      <c r="K33" s="1">
        <f t="shared" si="13"/>
        <v>20000</v>
      </c>
      <c r="L33" s="1">
        <f t="shared" si="13"/>
        <v>25000</v>
      </c>
      <c r="M33" s="1">
        <f t="shared" si="13"/>
        <v>30000</v>
      </c>
      <c r="N33" s="1">
        <f t="shared" si="13"/>
        <v>35000</v>
      </c>
      <c r="O33" s="10">
        <f t="shared" si="1"/>
        <v>135000</v>
      </c>
    </row>
    <row r="34" spans="1:15" s="5" customFormat="1" ht="15.75" x14ac:dyDescent="0.2">
      <c r="A34" s="57"/>
      <c r="B34" s="58"/>
      <c r="C34" s="3" t="s">
        <v>19</v>
      </c>
      <c r="D34" s="9"/>
      <c r="E34" s="9"/>
      <c r="F34" s="9"/>
      <c r="G34" s="9"/>
      <c r="H34" s="9"/>
      <c r="I34" s="1"/>
      <c r="J34" s="1"/>
      <c r="K34" s="1"/>
      <c r="L34" s="1"/>
      <c r="M34" s="1"/>
      <c r="N34" s="1"/>
      <c r="O34" s="10">
        <f t="shared" si="1"/>
        <v>0</v>
      </c>
    </row>
    <row r="35" spans="1:15" s="5" customFormat="1" ht="31.5" x14ac:dyDescent="0.2">
      <c r="A35" s="57"/>
      <c r="B35" s="58"/>
      <c r="C35" s="3" t="s">
        <v>20</v>
      </c>
      <c r="D35" s="8">
        <v>806</v>
      </c>
      <c r="E35" s="9"/>
      <c r="F35" s="9"/>
      <c r="G35" s="9"/>
      <c r="H35" s="9"/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0">
        <f t="shared" si="1"/>
        <v>0</v>
      </c>
    </row>
    <row r="36" spans="1:15" s="5" customFormat="1" ht="31.5" x14ac:dyDescent="0.2">
      <c r="A36" s="57"/>
      <c r="B36" s="58"/>
      <c r="C36" s="3" t="s">
        <v>21</v>
      </c>
      <c r="D36" s="8">
        <v>806</v>
      </c>
      <c r="E36" s="9"/>
      <c r="F36" s="9"/>
      <c r="G36" s="9"/>
      <c r="H36" s="9"/>
      <c r="I36" s="1">
        <v>10000</v>
      </c>
      <c r="J36" s="1">
        <v>15000</v>
      </c>
      <c r="K36" s="1">
        <v>20000</v>
      </c>
      <c r="L36" s="1">
        <v>25000</v>
      </c>
      <c r="M36" s="1">
        <v>30000</v>
      </c>
      <c r="N36" s="1">
        <v>35000</v>
      </c>
      <c r="O36" s="10">
        <f t="shared" si="1"/>
        <v>135000</v>
      </c>
    </row>
    <row r="37" spans="1:15" s="5" customFormat="1" ht="47.25" x14ac:dyDescent="0.2">
      <c r="A37" s="57" t="s">
        <v>43</v>
      </c>
      <c r="B37" s="58" t="s">
        <v>50</v>
      </c>
      <c r="C37" s="3" t="s">
        <v>18</v>
      </c>
      <c r="D37" s="8">
        <v>806</v>
      </c>
      <c r="E37" s="9"/>
      <c r="F37" s="9"/>
      <c r="G37" s="9"/>
      <c r="H37" s="9"/>
      <c r="I37" s="1">
        <f>I39+I40</f>
        <v>46793.375</v>
      </c>
      <c r="J37" s="1">
        <f t="shared" ref="J37:N37" si="14">J39+J40</f>
        <v>14385.875</v>
      </c>
      <c r="K37" s="1">
        <f t="shared" si="14"/>
        <v>51479.75</v>
      </c>
      <c r="L37" s="1">
        <f t="shared" si="14"/>
        <v>125000</v>
      </c>
      <c r="M37" s="1">
        <f t="shared" si="14"/>
        <v>125000</v>
      </c>
      <c r="N37" s="1">
        <f t="shared" si="14"/>
        <v>125000</v>
      </c>
      <c r="O37" s="10">
        <f t="shared" si="1"/>
        <v>487659</v>
      </c>
    </row>
    <row r="38" spans="1:15" s="5" customFormat="1" ht="15.75" x14ac:dyDescent="0.2">
      <c r="A38" s="57"/>
      <c r="B38" s="58"/>
      <c r="C38" s="3" t="s">
        <v>19</v>
      </c>
      <c r="D38" s="9"/>
      <c r="E38" s="9"/>
      <c r="F38" s="9"/>
      <c r="G38" s="9"/>
      <c r="H38" s="9"/>
      <c r="I38" s="1"/>
      <c r="J38" s="1"/>
      <c r="K38" s="1"/>
      <c r="L38" s="1"/>
      <c r="M38" s="1"/>
      <c r="N38" s="1"/>
      <c r="O38" s="10">
        <f t="shared" si="1"/>
        <v>0</v>
      </c>
    </row>
    <row r="39" spans="1:15" s="5" customFormat="1" ht="31.5" x14ac:dyDescent="0.2">
      <c r="A39" s="57"/>
      <c r="B39" s="58"/>
      <c r="C39" s="3" t="s">
        <v>20</v>
      </c>
      <c r="D39" s="8">
        <v>806</v>
      </c>
      <c r="E39" s="9"/>
      <c r="F39" s="9"/>
      <c r="G39" s="9"/>
      <c r="H39" s="9"/>
      <c r="I39" s="1">
        <v>37434.699999999997</v>
      </c>
      <c r="J39" s="1">
        <v>11508.7</v>
      </c>
      <c r="K39" s="1">
        <v>41183.800000000003</v>
      </c>
      <c r="L39" s="1">
        <v>100000</v>
      </c>
      <c r="M39" s="1">
        <v>100000</v>
      </c>
      <c r="N39" s="1">
        <v>100000</v>
      </c>
      <c r="O39" s="10">
        <f t="shared" si="1"/>
        <v>390127.2</v>
      </c>
    </row>
    <row r="40" spans="1:15" s="5" customFormat="1" ht="31.5" x14ac:dyDescent="0.2">
      <c r="A40" s="57"/>
      <c r="B40" s="58"/>
      <c r="C40" s="3" t="s">
        <v>21</v>
      </c>
      <c r="D40" s="8">
        <v>806</v>
      </c>
      <c r="E40" s="9"/>
      <c r="F40" s="9"/>
      <c r="G40" s="9"/>
      <c r="H40" s="9"/>
      <c r="I40" s="1">
        <f>I39/4</f>
        <v>9358.6749999999993</v>
      </c>
      <c r="J40" s="1">
        <f t="shared" ref="J40:N40" si="15">J39/4</f>
        <v>2877.1750000000002</v>
      </c>
      <c r="K40" s="1">
        <f t="shared" si="15"/>
        <v>10295.950000000001</v>
      </c>
      <c r="L40" s="1">
        <f t="shared" si="15"/>
        <v>25000</v>
      </c>
      <c r="M40" s="1">
        <f t="shared" si="15"/>
        <v>25000</v>
      </c>
      <c r="N40" s="1">
        <f t="shared" si="15"/>
        <v>25000</v>
      </c>
      <c r="O40" s="10">
        <f t="shared" si="1"/>
        <v>97531.8</v>
      </c>
    </row>
    <row r="41" spans="1:15" s="5" customFormat="1" ht="15.75" x14ac:dyDescent="0.2">
      <c r="A41" s="61" t="s">
        <v>37</v>
      </c>
      <c r="B41" s="58" t="s">
        <v>51</v>
      </c>
      <c r="C41" s="3" t="s">
        <v>23</v>
      </c>
      <c r="D41" s="9"/>
      <c r="E41" s="9"/>
      <c r="F41" s="9"/>
      <c r="G41" s="9"/>
      <c r="H41" s="9"/>
      <c r="I41" s="1">
        <f>I43+I44</f>
        <v>1075168</v>
      </c>
      <c r="J41" s="1">
        <f t="shared" ref="J41:N41" si="16">J43+J44</f>
        <v>1578793.9750000001</v>
      </c>
      <c r="K41" s="1">
        <f t="shared" si="16"/>
        <v>2670173.6</v>
      </c>
      <c r="L41" s="1">
        <f t="shared" si="16"/>
        <v>3438856</v>
      </c>
      <c r="M41" s="1">
        <f t="shared" si="16"/>
        <v>4063856</v>
      </c>
      <c r="N41" s="1">
        <f t="shared" si="16"/>
        <v>4688856</v>
      </c>
      <c r="O41" s="10">
        <f t="shared" si="1"/>
        <v>17515703.574999999</v>
      </c>
    </row>
    <row r="42" spans="1:15" s="5" customFormat="1" ht="15.75" x14ac:dyDescent="0.2">
      <c r="A42" s="61"/>
      <c r="B42" s="58"/>
      <c r="C42" s="3" t="s">
        <v>19</v>
      </c>
      <c r="D42" s="9"/>
      <c r="E42" s="9"/>
      <c r="F42" s="9"/>
      <c r="G42" s="9"/>
      <c r="H42" s="9"/>
      <c r="I42" s="1"/>
      <c r="J42" s="1"/>
      <c r="K42" s="1"/>
      <c r="L42" s="1"/>
      <c r="M42" s="1"/>
      <c r="N42" s="1"/>
      <c r="O42" s="10">
        <f t="shared" si="1"/>
        <v>0</v>
      </c>
    </row>
    <row r="43" spans="1:15" s="5" customFormat="1" ht="31.5" x14ac:dyDescent="0.2">
      <c r="A43" s="61"/>
      <c r="B43" s="58"/>
      <c r="C43" s="3" t="s">
        <v>20</v>
      </c>
      <c r="D43" s="9"/>
      <c r="E43" s="9"/>
      <c r="F43" s="9"/>
      <c r="G43" s="9"/>
      <c r="H43" s="9"/>
      <c r="I43" s="1">
        <f>I52+I48</f>
        <v>832745.9</v>
      </c>
      <c r="J43" s="1">
        <f t="shared" ref="J43:N43" si="17">J52+J48</f>
        <v>1247503.3</v>
      </c>
      <c r="K43" s="1">
        <f t="shared" si="17"/>
        <v>2119912</v>
      </c>
      <c r="L43" s="1">
        <f t="shared" si="17"/>
        <v>2751084.8</v>
      </c>
      <c r="M43" s="1">
        <f t="shared" si="17"/>
        <v>3251084.8</v>
      </c>
      <c r="N43" s="1">
        <f t="shared" si="17"/>
        <v>3751084.8</v>
      </c>
      <c r="O43" s="10">
        <f t="shared" si="1"/>
        <v>13953415.600000001</v>
      </c>
    </row>
    <row r="44" spans="1:15" s="5" customFormat="1" ht="31.5" x14ac:dyDescent="0.2">
      <c r="A44" s="61"/>
      <c r="B44" s="58"/>
      <c r="C44" s="3" t="s">
        <v>21</v>
      </c>
      <c r="D44" s="9"/>
      <c r="E44" s="9"/>
      <c r="F44" s="9"/>
      <c r="G44" s="9"/>
      <c r="H44" s="9"/>
      <c r="I44" s="1">
        <f t="shared" ref="I44:N44" si="18">I53+I49</f>
        <v>242422.1</v>
      </c>
      <c r="J44" s="1">
        <f t="shared" si="18"/>
        <v>331290.67499999993</v>
      </c>
      <c r="K44" s="1">
        <f t="shared" si="18"/>
        <v>550261.6</v>
      </c>
      <c r="L44" s="1">
        <f t="shared" si="18"/>
        <v>687771.2</v>
      </c>
      <c r="M44" s="1">
        <f t="shared" si="18"/>
        <v>812771.2</v>
      </c>
      <c r="N44" s="1">
        <f t="shared" si="18"/>
        <v>937771.2</v>
      </c>
      <c r="O44" s="10">
        <f t="shared" si="1"/>
        <v>3562287.9749999996</v>
      </c>
    </row>
    <row r="45" spans="1:15" s="5" customFormat="1" ht="15.75" x14ac:dyDescent="0.2">
      <c r="A45" s="61"/>
      <c r="B45" s="58"/>
      <c r="C45" s="3" t="s">
        <v>19</v>
      </c>
      <c r="D45" s="9"/>
      <c r="E45" s="9"/>
      <c r="F45" s="9"/>
      <c r="G45" s="9"/>
      <c r="H45" s="9"/>
      <c r="I45" s="1"/>
      <c r="J45" s="1"/>
      <c r="K45" s="1"/>
      <c r="L45" s="1"/>
      <c r="M45" s="1"/>
      <c r="N45" s="1"/>
      <c r="O45" s="10">
        <f t="shared" si="1"/>
        <v>0</v>
      </c>
    </row>
    <row r="46" spans="1:15" s="5" customFormat="1" ht="47.25" x14ac:dyDescent="0.2">
      <c r="A46" s="61"/>
      <c r="B46" s="58"/>
      <c r="C46" s="3" t="s">
        <v>18</v>
      </c>
      <c r="D46" s="13">
        <v>806</v>
      </c>
      <c r="E46" s="9"/>
      <c r="F46" s="9"/>
      <c r="G46" s="9"/>
      <c r="H46" s="9"/>
      <c r="I46" s="1">
        <f>I48+I49</f>
        <v>834917.9</v>
      </c>
      <c r="J46" s="1">
        <f t="shared" ref="J46:N46" si="19">J48+J49</f>
        <v>1442549.6749999998</v>
      </c>
      <c r="K46" s="1">
        <f t="shared" si="19"/>
        <v>2527832.7999999998</v>
      </c>
      <c r="L46" s="1">
        <f t="shared" si="19"/>
        <v>3187500</v>
      </c>
      <c r="M46" s="1">
        <f t="shared" si="19"/>
        <v>3812500</v>
      </c>
      <c r="N46" s="1">
        <f t="shared" si="19"/>
        <v>4437500</v>
      </c>
      <c r="O46" s="10">
        <f t="shared" si="1"/>
        <v>16242800.375</v>
      </c>
    </row>
    <row r="47" spans="1:15" s="5" customFormat="1" ht="15.75" x14ac:dyDescent="0.2">
      <c r="A47" s="61"/>
      <c r="B47" s="58"/>
      <c r="C47" s="3" t="s">
        <v>19</v>
      </c>
      <c r="D47" s="9"/>
      <c r="E47" s="9"/>
      <c r="F47" s="9"/>
      <c r="G47" s="9"/>
      <c r="H47" s="9"/>
      <c r="I47" s="1"/>
      <c r="J47" s="1"/>
      <c r="K47" s="1"/>
      <c r="L47" s="1"/>
      <c r="M47" s="1"/>
      <c r="N47" s="1"/>
      <c r="O47" s="10">
        <f t="shared" si="1"/>
        <v>0</v>
      </c>
    </row>
    <row r="48" spans="1:15" s="5" customFormat="1" ht="31.5" x14ac:dyDescent="0.2">
      <c r="A48" s="61"/>
      <c r="B48" s="58"/>
      <c r="C48" s="3" t="s">
        <v>20</v>
      </c>
      <c r="D48" s="13">
        <v>806</v>
      </c>
      <c r="E48" s="9"/>
      <c r="F48" s="9"/>
      <c r="G48" s="9"/>
      <c r="H48" s="9"/>
      <c r="I48" s="1">
        <f>I60+I56+I80</f>
        <v>667934.30000000005</v>
      </c>
      <c r="J48" s="1">
        <f t="shared" ref="J48:N48" si="20">J60+J56+J80</f>
        <v>1154039.7</v>
      </c>
      <c r="K48" s="1">
        <f t="shared" si="20"/>
        <v>2022266.2</v>
      </c>
      <c r="L48" s="1">
        <f t="shared" si="20"/>
        <v>2550000</v>
      </c>
      <c r="M48" s="1">
        <f t="shared" si="20"/>
        <v>3050000</v>
      </c>
      <c r="N48" s="1">
        <f t="shared" si="20"/>
        <v>3550000</v>
      </c>
      <c r="O48" s="10">
        <f t="shared" si="1"/>
        <v>12994240.199999999</v>
      </c>
    </row>
    <row r="49" spans="1:15" s="5" customFormat="1" ht="31.5" x14ac:dyDescent="0.2">
      <c r="A49" s="61"/>
      <c r="B49" s="58"/>
      <c r="C49" s="3" t="s">
        <v>21</v>
      </c>
      <c r="D49" s="13">
        <v>806</v>
      </c>
      <c r="E49" s="9"/>
      <c r="F49" s="9"/>
      <c r="G49" s="9"/>
      <c r="H49" s="9"/>
      <c r="I49" s="1">
        <f t="shared" ref="I49:N49" si="21">I61+I57+I81</f>
        <v>166983.6</v>
      </c>
      <c r="J49" s="1">
        <f t="shared" si="21"/>
        <v>288509.97499999998</v>
      </c>
      <c r="K49" s="1">
        <f t="shared" si="21"/>
        <v>505566.6</v>
      </c>
      <c r="L49" s="1">
        <f t="shared" si="21"/>
        <v>637500</v>
      </c>
      <c r="M49" s="1">
        <f t="shared" si="21"/>
        <v>762500</v>
      </c>
      <c r="N49" s="1">
        <f t="shared" si="21"/>
        <v>887500</v>
      </c>
      <c r="O49" s="10">
        <f t="shared" si="1"/>
        <v>3248560.1749999998</v>
      </c>
    </row>
    <row r="50" spans="1:15" s="5" customFormat="1" ht="47.25" x14ac:dyDescent="0.2">
      <c r="A50" s="61"/>
      <c r="B50" s="58"/>
      <c r="C50" s="3" t="s">
        <v>22</v>
      </c>
      <c r="D50" s="13">
        <v>804</v>
      </c>
      <c r="E50" s="9"/>
      <c r="F50" s="9"/>
      <c r="G50" s="9"/>
      <c r="H50" s="9"/>
      <c r="I50" s="1">
        <f>I52+I53</f>
        <v>240250.1</v>
      </c>
      <c r="J50" s="1">
        <f t="shared" ref="J50:N50" si="22">J52+J53</f>
        <v>136244.29999999999</v>
      </c>
      <c r="K50" s="1">
        <f t="shared" si="22"/>
        <v>142340.79999999999</v>
      </c>
      <c r="L50" s="1">
        <f t="shared" si="22"/>
        <v>251356</v>
      </c>
      <c r="M50" s="1">
        <f t="shared" si="22"/>
        <v>251356</v>
      </c>
      <c r="N50" s="1">
        <f t="shared" si="22"/>
        <v>251356</v>
      </c>
      <c r="O50" s="10">
        <f t="shared" si="1"/>
        <v>1272903.2</v>
      </c>
    </row>
    <row r="51" spans="1:15" s="5" customFormat="1" ht="15.75" x14ac:dyDescent="0.2">
      <c r="A51" s="61"/>
      <c r="B51" s="58"/>
      <c r="C51" s="3" t="s">
        <v>19</v>
      </c>
      <c r="D51" s="9"/>
      <c r="E51" s="9"/>
      <c r="F51" s="9"/>
      <c r="G51" s="9"/>
      <c r="H51" s="9"/>
      <c r="I51" s="1"/>
      <c r="J51" s="1"/>
      <c r="K51" s="1"/>
      <c r="L51" s="1"/>
      <c r="M51" s="1"/>
      <c r="N51" s="1"/>
      <c r="O51" s="10">
        <f t="shared" si="1"/>
        <v>0</v>
      </c>
    </row>
    <row r="52" spans="1:15" s="5" customFormat="1" ht="31.5" x14ac:dyDescent="0.2">
      <c r="A52" s="61"/>
      <c r="B52" s="58"/>
      <c r="C52" s="3" t="s">
        <v>20</v>
      </c>
      <c r="D52" s="13">
        <v>804</v>
      </c>
      <c r="E52" s="9"/>
      <c r="F52" s="9"/>
      <c r="G52" s="9"/>
      <c r="H52" s="9"/>
      <c r="I52" s="1">
        <f>I76</f>
        <v>164811.6</v>
      </c>
      <c r="J52" s="1">
        <f t="shared" ref="J52:N52" si="23">J76</f>
        <v>93463.6</v>
      </c>
      <c r="K52" s="1">
        <f t="shared" si="23"/>
        <v>97645.8</v>
      </c>
      <c r="L52" s="1">
        <f t="shared" si="23"/>
        <v>201084.79999999999</v>
      </c>
      <c r="M52" s="1">
        <f t="shared" si="23"/>
        <v>201084.79999999999</v>
      </c>
      <c r="N52" s="1">
        <f t="shared" si="23"/>
        <v>201084.79999999999</v>
      </c>
      <c r="O52" s="10">
        <f t="shared" si="1"/>
        <v>959175.40000000014</v>
      </c>
    </row>
    <row r="53" spans="1:15" s="5" customFormat="1" ht="31.5" x14ac:dyDescent="0.2">
      <c r="A53" s="61"/>
      <c r="B53" s="58"/>
      <c r="C53" s="3" t="s">
        <v>21</v>
      </c>
      <c r="D53" s="13">
        <v>804</v>
      </c>
      <c r="E53" s="9"/>
      <c r="F53" s="9"/>
      <c r="G53" s="9"/>
      <c r="H53" s="9"/>
      <c r="I53" s="1">
        <f t="shared" ref="I53:N53" si="24">I77</f>
        <v>75438.5</v>
      </c>
      <c r="J53" s="1">
        <f t="shared" si="24"/>
        <v>42780.699999999983</v>
      </c>
      <c r="K53" s="1">
        <f t="shared" si="24"/>
        <v>44694.999999999985</v>
      </c>
      <c r="L53" s="1">
        <f t="shared" si="24"/>
        <v>50271.199999999997</v>
      </c>
      <c r="M53" s="1">
        <f t="shared" si="24"/>
        <v>50271.199999999997</v>
      </c>
      <c r="N53" s="1">
        <f t="shared" si="24"/>
        <v>50271.199999999997</v>
      </c>
      <c r="O53" s="10">
        <f t="shared" si="1"/>
        <v>313727.8</v>
      </c>
    </row>
    <row r="54" spans="1:15" s="5" customFormat="1" ht="47.25" x14ac:dyDescent="0.2">
      <c r="A54" s="57" t="s">
        <v>28</v>
      </c>
      <c r="B54" s="58" t="s">
        <v>52</v>
      </c>
      <c r="C54" s="3" t="s">
        <v>18</v>
      </c>
      <c r="D54" s="13">
        <v>806</v>
      </c>
      <c r="E54" s="9"/>
      <c r="F54" s="9"/>
      <c r="G54" s="9"/>
      <c r="H54" s="9"/>
      <c r="I54" s="1">
        <f>I56+I57</f>
        <v>25819.9</v>
      </c>
      <c r="J54" s="1">
        <f t="shared" ref="J54:N54" si="25">J56+J57</f>
        <v>26893.8</v>
      </c>
      <c r="K54" s="1">
        <f t="shared" si="25"/>
        <v>27832.800000000003</v>
      </c>
      <c r="L54" s="1">
        <f t="shared" si="25"/>
        <v>62500</v>
      </c>
      <c r="M54" s="1">
        <f t="shared" si="25"/>
        <v>62500</v>
      </c>
      <c r="N54" s="1">
        <f t="shared" si="25"/>
        <v>62500</v>
      </c>
      <c r="O54" s="10">
        <f t="shared" si="1"/>
        <v>268046.5</v>
      </c>
    </row>
    <row r="55" spans="1:15" s="5" customFormat="1" ht="15.75" x14ac:dyDescent="0.2">
      <c r="A55" s="57"/>
      <c r="B55" s="58"/>
      <c r="C55" s="3" t="s">
        <v>19</v>
      </c>
      <c r="D55" s="13"/>
      <c r="E55" s="9"/>
      <c r="F55" s="9"/>
      <c r="G55" s="9"/>
      <c r="H55" s="9"/>
      <c r="I55" s="1"/>
      <c r="J55" s="1"/>
      <c r="K55" s="1"/>
      <c r="L55" s="1"/>
      <c r="M55" s="1"/>
      <c r="N55" s="1"/>
      <c r="O55" s="10">
        <f t="shared" si="1"/>
        <v>0</v>
      </c>
    </row>
    <row r="56" spans="1:15" s="5" customFormat="1" ht="31.5" x14ac:dyDescent="0.2">
      <c r="A56" s="57"/>
      <c r="B56" s="58"/>
      <c r="C56" s="3" t="s">
        <v>20</v>
      </c>
      <c r="D56" s="13">
        <v>806</v>
      </c>
      <c r="E56" s="9"/>
      <c r="F56" s="9"/>
      <c r="G56" s="9"/>
      <c r="H56" s="9"/>
      <c r="I56" s="1">
        <v>20655.900000000001</v>
      </c>
      <c r="J56" s="1">
        <v>21515</v>
      </c>
      <c r="K56" s="1">
        <v>22266.2</v>
      </c>
      <c r="L56" s="1">
        <v>50000</v>
      </c>
      <c r="M56" s="1">
        <v>50000</v>
      </c>
      <c r="N56" s="1">
        <v>50000</v>
      </c>
      <c r="O56" s="10">
        <f t="shared" si="1"/>
        <v>214437.1</v>
      </c>
    </row>
    <row r="57" spans="1:15" s="5" customFormat="1" ht="31.5" x14ac:dyDescent="0.2">
      <c r="A57" s="57"/>
      <c r="B57" s="58"/>
      <c r="C57" s="3" t="s">
        <v>21</v>
      </c>
      <c r="D57" s="13">
        <v>806</v>
      </c>
      <c r="E57" s="9"/>
      <c r="F57" s="9"/>
      <c r="G57" s="9"/>
      <c r="H57" s="9"/>
      <c r="I57" s="1">
        <v>5164</v>
      </c>
      <c r="J57" s="1">
        <v>5378.8</v>
      </c>
      <c r="K57" s="1">
        <v>5566.6</v>
      </c>
      <c r="L57" s="1">
        <f t="shared" ref="L57:N57" si="26">L56/4</f>
        <v>12500</v>
      </c>
      <c r="M57" s="1">
        <f t="shared" si="26"/>
        <v>12500</v>
      </c>
      <c r="N57" s="1">
        <f t="shared" si="26"/>
        <v>12500</v>
      </c>
      <c r="O57" s="10">
        <f t="shared" si="1"/>
        <v>53609.4</v>
      </c>
    </row>
    <row r="58" spans="1:15" s="5" customFormat="1" ht="47.25" x14ac:dyDescent="0.2">
      <c r="A58" s="57" t="s">
        <v>40</v>
      </c>
      <c r="B58" s="58" t="s">
        <v>53</v>
      </c>
      <c r="C58" s="3" t="s">
        <v>22</v>
      </c>
      <c r="D58" s="8">
        <v>806</v>
      </c>
      <c r="E58" s="9"/>
      <c r="F58" s="9"/>
      <c r="G58" s="9"/>
      <c r="H58" s="9"/>
      <c r="I58" s="1">
        <f t="shared" ref="I58:N58" si="27">I60+I61</f>
        <v>259098.00000000003</v>
      </c>
      <c r="J58" s="1">
        <f t="shared" si="27"/>
        <v>165655.875</v>
      </c>
      <c r="K58" s="1">
        <f t="shared" si="27"/>
        <v>0</v>
      </c>
      <c r="L58" s="1">
        <f t="shared" si="27"/>
        <v>0</v>
      </c>
      <c r="M58" s="1">
        <f t="shared" si="27"/>
        <v>0</v>
      </c>
      <c r="N58" s="1">
        <f t="shared" si="27"/>
        <v>0</v>
      </c>
      <c r="O58" s="10">
        <f t="shared" si="1"/>
        <v>424753.875</v>
      </c>
    </row>
    <row r="59" spans="1:15" s="5" customFormat="1" ht="15.75" x14ac:dyDescent="0.2">
      <c r="A59" s="57"/>
      <c r="B59" s="58"/>
      <c r="C59" s="3" t="s">
        <v>19</v>
      </c>
      <c r="D59" s="9"/>
      <c r="E59" s="9"/>
      <c r="F59" s="9"/>
      <c r="G59" s="9"/>
      <c r="H59" s="9"/>
      <c r="I59" s="1"/>
      <c r="J59" s="1"/>
      <c r="K59" s="1"/>
      <c r="L59" s="1"/>
      <c r="M59" s="1"/>
      <c r="N59" s="1"/>
      <c r="O59" s="10">
        <f t="shared" si="1"/>
        <v>0</v>
      </c>
    </row>
    <row r="60" spans="1:15" s="5" customFormat="1" ht="15.75" x14ac:dyDescent="0.2">
      <c r="A60" s="57"/>
      <c r="B60" s="58"/>
      <c r="C60" s="3" t="s">
        <v>20</v>
      </c>
      <c r="D60" s="8">
        <v>806</v>
      </c>
      <c r="E60" s="9"/>
      <c r="F60" s="9"/>
      <c r="G60" s="9"/>
      <c r="H60" s="9"/>
      <c r="I60" s="1">
        <f>I64+I68+I72</f>
        <v>207278.40000000002</v>
      </c>
      <c r="J60" s="1">
        <f t="shared" ref="J60:N60" si="28">J64+J68+J72</f>
        <v>132524.70000000001</v>
      </c>
      <c r="K60" s="1">
        <f t="shared" si="28"/>
        <v>0</v>
      </c>
      <c r="L60" s="1">
        <f t="shared" si="28"/>
        <v>0</v>
      </c>
      <c r="M60" s="1">
        <f t="shared" si="28"/>
        <v>0</v>
      </c>
      <c r="N60" s="1">
        <f t="shared" si="28"/>
        <v>0</v>
      </c>
      <c r="O60" s="10">
        <f t="shared" si="1"/>
        <v>339803.10000000003</v>
      </c>
    </row>
    <row r="61" spans="1:15" s="5" customFormat="1" ht="31.5" x14ac:dyDescent="0.2">
      <c r="A61" s="57"/>
      <c r="B61" s="58"/>
      <c r="C61" s="3" t="s">
        <v>21</v>
      </c>
      <c r="D61" s="8">
        <v>806</v>
      </c>
      <c r="E61" s="9"/>
      <c r="F61" s="9"/>
      <c r="G61" s="9"/>
      <c r="H61" s="9"/>
      <c r="I61" s="1">
        <f t="shared" ref="I61:N61" si="29">I65+I69+I73</f>
        <v>51819.600000000006</v>
      </c>
      <c r="J61" s="1">
        <f t="shared" si="29"/>
        <v>33131.175000000003</v>
      </c>
      <c r="K61" s="1">
        <f t="shared" si="29"/>
        <v>0</v>
      </c>
      <c r="L61" s="1">
        <f t="shared" si="29"/>
        <v>0</v>
      </c>
      <c r="M61" s="1">
        <f t="shared" si="29"/>
        <v>0</v>
      </c>
      <c r="N61" s="1">
        <f t="shared" si="29"/>
        <v>0</v>
      </c>
      <c r="O61" s="10">
        <f t="shared" si="1"/>
        <v>84950.775000000009</v>
      </c>
    </row>
    <row r="62" spans="1:15" s="5" customFormat="1" ht="47.25" x14ac:dyDescent="0.2">
      <c r="A62" s="57"/>
      <c r="B62" s="58" t="s">
        <v>54</v>
      </c>
      <c r="C62" s="3" t="s">
        <v>18</v>
      </c>
      <c r="D62" s="8">
        <v>806</v>
      </c>
      <c r="E62" s="9"/>
      <c r="F62" s="9"/>
      <c r="G62" s="9"/>
      <c r="H62" s="9"/>
      <c r="I62" s="1">
        <f>I64+I65</f>
        <v>11650.125</v>
      </c>
      <c r="J62" s="1">
        <f t="shared" ref="J62:N62" si="30">J64+J65</f>
        <v>0</v>
      </c>
      <c r="K62" s="1">
        <f t="shared" si="30"/>
        <v>0</v>
      </c>
      <c r="L62" s="1">
        <f t="shared" si="30"/>
        <v>0</v>
      </c>
      <c r="M62" s="1">
        <f t="shared" si="30"/>
        <v>0</v>
      </c>
      <c r="N62" s="1">
        <f t="shared" si="30"/>
        <v>0</v>
      </c>
      <c r="O62" s="10">
        <f t="shared" si="1"/>
        <v>11650.125</v>
      </c>
    </row>
    <row r="63" spans="1:15" s="5" customFormat="1" ht="15.75" x14ac:dyDescent="0.2">
      <c r="A63" s="57"/>
      <c r="B63" s="58"/>
      <c r="C63" s="3" t="s">
        <v>19</v>
      </c>
      <c r="D63" s="9"/>
      <c r="E63" s="9"/>
      <c r="F63" s="9"/>
      <c r="G63" s="9"/>
      <c r="H63" s="9"/>
      <c r="I63" s="1"/>
      <c r="J63" s="1"/>
      <c r="K63" s="1"/>
      <c r="L63" s="1"/>
      <c r="M63" s="1"/>
      <c r="N63" s="1"/>
      <c r="O63" s="10">
        <f t="shared" si="1"/>
        <v>0</v>
      </c>
    </row>
    <row r="64" spans="1:15" s="5" customFormat="1" ht="15.75" x14ac:dyDescent="0.2">
      <c r="A64" s="57"/>
      <c r="B64" s="58"/>
      <c r="C64" s="3" t="s">
        <v>20</v>
      </c>
      <c r="D64" s="8">
        <v>806</v>
      </c>
      <c r="E64" s="9"/>
      <c r="F64" s="9"/>
      <c r="G64" s="9"/>
      <c r="H64" s="9"/>
      <c r="I64" s="1">
        <v>9320.1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0">
        <f t="shared" si="1"/>
        <v>9320.1</v>
      </c>
    </row>
    <row r="65" spans="1:15" s="5" customFormat="1" ht="31.5" x14ac:dyDescent="0.2">
      <c r="A65" s="57"/>
      <c r="B65" s="58"/>
      <c r="C65" s="3" t="s">
        <v>21</v>
      </c>
      <c r="D65" s="8">
        <v>806</v>
      </c>
      <c r="E65" s="9"/>
      <c r="F65" s="9"/>
      <c r="G65" s="9"/>
      <c r="H65" s="9"/>
      <c r="I65" s="1">
        <f>I64/4</f>
        <v>2330.0250000000001</v>
      </c>
      <c r="J65" s="1">
        <f>J64/4</f>
        <v>0</v>
      </c>
      <c r="K65" s="1">
        <v>0</v>
      </c>
      <c r="L65" s="1">
        <v>0</v>
      </c>
      <c r="M65" s="1">
        <v>0</v>
      </c>
      <c r="N65" s="1">
        <v>0</v>
      </c>
      <c r="O65" s="10">
        <f t="shared" si="1"/>
        <v>2330.0250000000001</v>
      </c>
    </row>
    <row r="66" spans="1:15" s="5" customFormat="1" ht="47.25" x14ac:dyDescent="0.2">
      <c r="A66" s="57"/>
      <c r="B66" s="58" t="s">
        <v>55</v>
      </c>
      <c r="C66" s="3" t="s">
        <v>18</v>
      </c>
      <c r="D66" s="8">
        <v>806</v>
      </c>
      <c r="E66" s="9"/>
      <c r="F66" s="9"/>
      <c r="G66" s="9"/>
      <c r="H66" s="9"/>
      <c r="I66" s="1">
        <f t="shared" ref="I66:N66" si="31">I68+I69</f>
        <v>90078.375</v>
      </c>
      <c r="J66" s="1">
        <f t="shared" si="31"/>
        <v>25247.125</v>
      </c>
      <c r="K66" s="1">
        <f t="shared" si="31"/>
        <v>0</v>
      </c>
      <c r="L66" s="1">
        <f t="shared" si="31"/>
        <v>0</v>
      </c>
      <c r="M66" s="1">
        <f t="shared" si="31"/>
        <v>0</v>
      </c>
      <c r="N66" s="1">
        <f t="shared" si="31"/>
        <v>0</v>
      </c>
      <c r="O66" s="10">
        <f t="shared" si="1"/>
        <v>115325.5</v>
      </c>
    </row>
    <row r="67" spans="1:15" s="5" customFormat="1" ht="15.75" x14ac:dyDescent="0.2">
      <c r="A67" s="57"/>
      <c r="B67" s="58"/>
      <c r="C67" s="3" t="s">
        <v>19</v>
      </c>
      <c r="D67" s="8"/>
      <c r="E67" s="9"/>
      <c r="F67" s="9"/>
      <c r="G67" s="9"/>
      <c r="H67" s="9"/>
      <c r="I67" s="1"/>
      <c r="J67" s="1"/>
      <c r="K67" s="1"/>
      <c r="L67" s="1"/>
      <c r="M67" s="1"/>
      <c r="N67" s="1"/>
      <c r="O67" s="10">
        <f t="shared" si="1"/>
        <v>0</v>
      </c>
    </row>
    <row r="68" spans="1:15" s="5" customFormat="1" ht="15.75" x14ac:dyDescent="0.2">
      <c r="A68" s="57"/>
      <c r="B68" s="58"/>
      <c r="C68" s="3" t="s">
        <v>20</v>
      </c>
      <c r="D68" s="8">
        <v>806</v>
      </c>
      <c r="E68" s="9"/>
      <c r="F68" s="9"/>
      <c r="G68" s="9"/>
      <c r="H68" s="9"/>
      <c r="I68" s="1">
        <v>72062.7</v>
      </c>
      <c r="J68" s="1">
        <v>20197.7</v>
      </c>
      <c r="K68" s="1">
        <v>0</v>
      </c>
      <c r="L68" s="1">
        <v>0</v>
      </c>
      <c r="M68" s="1">
        <v>0</v>
      </c>
      <c r="N68" s="1">
        <v>0</v>
      </c>
      <c r="O68" s="10">
        <f t="shared" si="1"/>
        <v>92260.4</v>
      </c>
    </row>
    <row r="69" spans="1:15" s="5" customFormat="1" ht="31.5" x14ac:dyDescent="0.2">
      <c r="A69" s="57"/>
      <c r="B69" s="58"/>
      <c r="C69" s="3" t="s">
        <v>21</v>
      </c>
      <c r="D69" s="8">
        <v>806</v>
      </c>
      <c r="E69" s="9"/>
      <c r="F69" s="9"/>
      <c r="G69" s="9"/>
      <c r="H69" s="9"/>
      <c r="I69" s="1">
        <f>I68/4</f>
        <v>18015.674999999999</v>
      </c>
      <c r="J69" s="1">
        <f>J68/4</f>
        <v>5049.4250000000002</v>
      </c>
      <c r="K69" s="1">
        <v>0</v>
      </c>
      <c r="L69" s="1">
        <v>0</v>
      </c>
      <c r="M69" s="1">
        <v>0</v>
      </c>
      <c r="N69" s="1">
        <v>0</v>
      </c>
      <c r="O69" s="10">
        <f t="shared" si="1"/>
        <v>23065.1</v>
      </c>
    </row>
    <row r="70" spans="1:15" s="5" customFormat="1" ht="47.25" x14ac:dyDescent="0.2">
      <c r="A70" s="57"/>
      <c r="B70" s="58" t="s">
        <v>56</v>
      </c>
      <c r="C70" s="3" t="s">
        <v>18</v>
      </c>
      <c r="D70" s="8">
        <v>806</v>
      </c>
      <c r="E70" s="9"/>
      <c r="F70" s="9"/>
      <c r="G70" s="9"/>
      <c r="H70" s="9"/>
      <c r="I70" s="1">
        <f t="shared" ref="I70:N70" si="32">I72+I73</f>
        <v>157369.5</v>
      </c>
      <c r="J70" s="1">
        <f t="shared" si="32"/>
        <v>140408.75</v>
      </c>
      <c r="K70" s="1">
        <f t="shared" si="32"/>
        <v>0</v>
      </c>
      <c r="L70" s="1">
        <f t="shared" si="32"/>
        <v>0</v>
      </c>
      <c r="M70" s="1">
        <f t="shared" si="32"/>
        <v>0</v>
      </c>
      <c r="N70" s="1">
        <f t="shared" si="32"/>
        <v>0</v>
      </c>
      <c r="O70" s="10">
        <f t="shared" si="1"/>
        <v>297778.25</v>
      </c>
    </row>
    <row r="71" spans="1:15" s="5" customFormat="1" ht="15.75" x14ac:dyDescent="0.2">
      <c r="A71" s="57"/>
      <c r="B71" s="58"/>
      <c r="C71" s="3" t="s">
        <v>19</v>
      </c>
      <c r="D71" s="8"/>
      <c r="E71" s="9"/>
      <c r="F71" s="9"/>
      <c r="G71" s="9"/>
      <c r="H71" s="9"/>
      <c r="I71" s="1"/>
      <c r="J71" s="1"/>
      <c r="K71" s="1"/>
      <c r="L71" s="1"/>
      <c r="M71" s="1"/>
      <c r="N71" s="1"/>
      <c r="O71" s="10">
        <f t="shared" si="1"/>
        <v>0</v>
      </c>
    </row>
    <row r="72" spans="1:15" s="5" customFormat="1" ht="15.75" x14ac:dyDescent="0.2">
      <c r="A72" s="57"/>
      <c r="B72" s="58"/>
      <c r="C72" s="3" t="s">
        <v>20</v>
      </c>
      <c r="D72" s="8">
        <v>806</v>
      </c>
      <c r="E72" s="9"/>
      <c r="F72" s="9"/>
      <c r="G72" s="9"/>
      <c r="H72" s="9"/>
      <c r="I72" s="1">
        <v>125895.6</v>
      </c>
      <c r="J72" s="1">
        <v>112327</v>
      </c>
      <c r="K72" s="1">
        <v>0</v>
      </c>
      <c r="L72" s="1">
        <v>0</v>
      </c>
      <c r="M72" s="1">
        <v>0</v>
      </c>
      <c r="N72" s="1">
        <v>0</v>
      </c>
      <c r="O72" s="10">
        <f t="shared" si="1"/>
        <v>238222.6</v>
      </c>
    </row>
    <row r="73" spans="1:15" s="5" customFormat="1" ht="31.5" x14ac:dyDescent="0.2">
      <c r="A73" s="57"/>
      <c r="B73" s="58"/>
      <c r="C73" s="3" t="s">
        <v>21</v>
      </c>
      <c r="D73" s="8">
        <v>806</v>
      </c>
      <c r="E73" s="9"/>
      <c r="F73" s="9"/>
      <c r="G73" s="9"/>
      <c r="H73" s="9"/>
      <c r="I73" s="1">
        <f>I72/4</f>
        <v>31473.9</v>
      </c>
      <c r="J73" s="1">
        <f>J72/4</f>
        <v>28081.75</v>
      </c>
      <c r="K73" s="1">
        <v>0</v>
      </c>
      <c r="L73" s="1">
        <v>0</v>
      </c>
      <c r="M73" s="1">
        <v>0</v>
      </c>
      <c r="N73" s="1">
        <v>0</v>
      </c>
      <c r="O73" s="10">
        <f t="shared" si="1"/>
        <v>59555.65</v>
      </c>
    </row>
    <row r="74" spans="1:15" s="5" customFormat="1" ht="47.25" x14ac:dyDescent="0.2">
      <c r="A74" s="57" t="s">
        <v>41</v>
      </c>
      <c r="B74" s="58" t="s">
        <v>57</v>
      </c>
      <c r="C74" s="3" t="s">
        <v>22</v>
      </c>
      <c r="D74" s="13">
        <v>804</v>
      </c>
      <c r="E74" s="9"/>
      <c r="F74" s="9"/>
      <c r="G74" s="9"/>
      <c r="H74" s="9"/>
      <c r="I74" s="1">
        <v>240250.1</v>
      </c>
      <c r="J74" s="1">
        <v>136244.29999999999</v>
      </c>
      <c r="K74" s="1">
        <v>142340.79999999999</v>
      </c>
      <c r="L74" s="1">
        <f t="shared" ref="L74:N74" si="33">L76+L77</f>
        <v>251356</v>
      </c>
      <c r="M74" s="1">
        <f t="shared" si="33"/>
        <v>251356</v>
      </c>
      <c r="N74" s="1">
        <f t="shared" si="33"/>
        <v>251356</v>
      </c>
      <c r="O74" s="10">
        <f t="shared" si="1"/>
        <v>1272903.2</v>
      </c>
    </row>
    <row r="75" spans="1:15" s="5" customFormat="1" ht="15.75" x14ac:dyDescent="0.2">
      <c r="A75" s="57"/>
      <c r="B75" s="58"/>
      <c r="C75" s="3" t="s">
        <v>19</v>
      </c>
      <c r="D75" s="9"/>
      <c r="E75" s="9"/>
      <c r="F75" s="9"/>
      <c r="G75" s="9"/>
      <c r="H75" s="9"/>
      <c r="I75" s="1"/>
      <c r="J75" s="1"/>
      <c r="K75" s="1"/>
      <c r="L75" s="1"/>
      <c r="M75" s="1"/>
      <c r="N75" s="1"/>
      <c r="O75" s="10">
        <f t="shared" si="1"/>
        <v>0</v>
      </c>
    </row>
    <row r="76" spans="1:15" s="5" customFormat="1" ht="15.75" x14ac:dyDescent="0.2">
      <c r="A76" s="57"/>
      <c r="B76" s="58"/>
      <c r="C76" s="3" t="s">
        <v>20</v>
      </c>
      <c r="D76" s="13">
        <v>804</v>
      </c>
      <c r="E76" s="9"/>
      <c r="F76" s="9"/>
      <c r="G76" s="9"/>
      <c r="H76" s="9"/>
      <c r="I76" s="1">
        <v>164811.6</v>
      </c>
      <c r="J76" s="1">
        <v>93463.6</v>
      </c>
      <c r="K76" s="1">
        <v>97645.8</v>
      </c>
      <c r="L76" s="1">
        <v>201084.79999999999</v>
      </c>
      <c r="M76" s="1">
        <v>201084.79999999999</v>
      </c>
      <c r="N76" s="1">
        <v>201084.79999999999</v>
      </c>
      <c r="O76" s="10">
        <f t="shared" si="1"/>
        <v>959175.40000000014</v>
      </c>
    </row>
    <row r="77" spans="1:15" s="5" customFormat="1" ht="31.5" x14ac:dyDescent="0.2">
      <c r="A77" s="57"/>
      <c r="B77" s="58"/>
      <c r="C77" s="3" t="s">
        <v>21</v>
      </c>
      <c r="D77" s="13">
        <v>804</v>
      </c>
      <c r="E77" s="9"/>
      <c r="F77" s="9"/>
      <c r="G77" s="9"/>
      <c r="H77" s="9"/>
      <c r="I77" s="1">
        <f>I74-I76</f>
        <v>75438.5</v>
      </c>
      <c r="J77" s="1">
        <f>J74-J76</f>
        <v>42780.699999999983</v>
      </c>
      <c r="K77" s="1">
        <f>K74-K76</f>
        <v>44694.999999999985</v>
      </c>
      <c r="L77" s="1">
        <f t="shared" ref="L77:N77" si="34">L76/4</f>
        <v>50271.199999999997</v>
      </c>
      <c r="M77" s="1">
        <f t="shared" si="34"/>
        <v>50271.199999999997</v>
      </c>
      <c r="N77" s="1">
        <f t="shared" si="34"/>
        <v>50271.199999999997</v>
      </c>
      <c r="O77" s="10">
        <f t="shared" ref="O77:O97" si="35">SUM(I77:N77)</f>
        <v>313727.8</v>
      </c>
    </row>
    <row r="78" spans="1:15" s="5" customFormat="1" ht="47.25" x14ac:dyDescent="0.2">
      <c r="A78" s="57" t="s">
        <v>42</v>
      </c>
      <c r="B78" s="58" t="s">
        <v>58</v>
      </c>
      <c r="C78" s="3" t="s">
        <v>18</v>
      </c>
      <c r="D78" s="13">
        <v>806</v>
      </c>
      <c r="E78" s="9"/>
      <c r="F78" s="9"/>
      <c r="G78" s="9"/>
      <c r="H78" s="9"/>
      <c r="I78" s="1">
        <f>I80+I81</f>
        <v>550000</v>
      </c>
      <c r="J78" s="1">
        <f t="shared" ref="J78:N78" si="36">J80+J81</f>
        <v>1250000</v>
      </c>
      <c r="K78" s="1">
        <f t="shared" si="36"/>
        <v>2500000</v>
      </c>
      <c r="L78" s="1">
        <f t="shared" si="36"/>
        <v>3125000</v>
      </c>
      <c r="M78" s="1">
        <f t="shared" si="36"/>
        <v>3750000</v>
      </c>
      <c r="N78" s="1">
        <f t="shared" si="36"/>
        <v>4375000</v>
      </c>
      <c r="O78" s="10">
        <f t="shared" si="35"/>
        <v>15550000</v>
      </c>
    </row>
    <row r="79" spans="1:15" s="5" customFormat="1" ht="15.75" x14ac:dyDescent="0.2">
      <c r="A79" s="57"/>
      <c r="B79" s="58"/>
      <c r="C79" s="3" t="s">
        <v>19</v>
      </c>
      <c r="D79" s="9"/>
      <c r="E79" s="9"/>
      <c r="F79" s="9"/>
      <c r="G79" s="9"/>
      <c r="H79" s="9"/>
      <c r="I79" s="1"/>
      <c r="J79" s="1"/>
      <c r="K79" s="1"/>
      <c r="L79" s="1"/>
      <c r="M79" s="1"/>
      <c r="N79" s="1"/>
      <c r="O79" s="10">
        <f t="shared" si="35"/>
        <v>0</v>
      </c>
    </row>
    <row r="80" spans="1:15" s="5" customFormat="1" ht="15.75" x14ac:dyDescent="0.2">
      <c r="A80" s="57"/>
      <c r="B80" s="58"/>
      <c r="C80" s="3" t="s">
        <v>20</v>
      </c>
      <c r="D80" s="13">
        <v>806</v>
      </c>
      <c r="E80" s="9"/>
      <c r="F80" s="9"/>
      <c r="G80" s="9"/>
      <c r="H80" s="9"/>
      <c r="I80" s="1">
        <v>440000</v>
      </c>
      <c r="J80" s="1">
        <v>1000000</v>
      </c>
      <c r="K80" s="1">
        <v>2000000</v>
      </c>
      <c r="L80" s="1">
        <v>2500000</v>
      </c>
      <c r="M80" s="1">
        <v>3000000</v>
      </c>
      <c r="N80" s="1">
        <v>3500000</v>
      </c>
      <c r="O80" s="10">
        <f t="shared" si="35"/>
        <v>12440000</v>
      </c>
    </row>
    <row r="81" spans="1:15" s="5" customFormat="1" ht="31.5" x14ac:dyDescent="0.2">
      <c r="A81" s="57"/>
      <c r="B81" s="58"/>
      <c r="C81" s="3" t="s">
        <v>21</v>
      </c>
      <c r="D81" s="13">
        <v>806</v>
      </c>
      <c r="E81" s="9"/>
      <c r="F81" s="9"/>
      <c r="G81" s="9"/>
      <c r="H81" s="9"/>
      <c r="I81" s="1">
        <f>I80/4</f>
        <v>110000</v>
      </c>
      <c r="J81" s="1">
        <f t="shared" ref="J81:N81" si="37">J80/4</f>
        <v>250000</v>
      </c>
      <c r="K81" s="1">
        <f t="shared" si="37"/>
        <v>500000</v>
      </c>
      <c r="L81" s="1">
        <f t="shared" si="37"/>
        <v>625000</v>
      </c>
      <c r="M81" s="1">
        <f t="shared" si="37"/>
        <v>750000</v>
      </c>
      <c r="N81" s="1">
        <f t="shared" si="37"/>
        <v>875000</v>
      </c>
      <c r="O81" s="10">
        <f t="shared" si="35"/>
        <v>3110000</v>
      </c>
    </row>
    <row r="82" spans="1:15" s="5" customFormat="1" ht="47.25" x14ac:dyDescent="0.2">
      <c r="A82" s="61" t="s">
        <v>38</v>
      </c>
      <c r="B82" s="58" t="s">
        <v>59</v>
      </c>
      <c r="C82" s="3" t="s">
        <v>18</v>
      </c>
      <c r="D82" s="13">
        <v>806</v>
      </c>
      <c r="E82" s="9"/>
      <c r="F82" s="9"/>
      <c r="G82" s="9"/>
      <c r="H82" s="9"/>
      <c r="I82" s="1">
        <f>I84+I85</f>
        <v>0</v>
      </c>
      <c r="J82" s="1">
        <f t="shared" ref="J82:N82" si="38">J84+J85</f>
        <v>0</v>
      </c>
      <c r="K82" s="1">
        <f t="shared" si="38"/>
        <v>0</v>
      </c>
      <c r="L82" s="1">
        <f t="shared" si="38"/>
        <v>300</v>
      </c>
      <c r="M82" s="1">
        <f t="shared" si="38"/>
        <v>300</v>
      </c>
      <c r="N82" s="1">
        <f t="shared" si="38"/>
        <v>300</v>
      </c>
      <c r="O82" s="10">
        <f t="shared" si="35"/>
        <v>900</v>
      </c>
    </row>
    <row r="83" spans="1:15" s="5" customFormat="1" ht="15.75" x14ac:dyDescent="0.2">
      <c r="A83" s="61"/>
      <c r="B83" s="58"/>
      <c r="C83" s="3" t="s">
        <v>19</v>
      </c>
      <c r="D83" s="9"/>
      <c r="E83" s="9"/>
      <c r="F83" s="9"/>
      <c r="G83" s="9"/>
      <c r="H83" s="9"/>
      <c r="I83" s="1"/>
      <c r="J83" s="1"/>
      <c r="K83" s="1"/>
      <c r="L83" s="1"/>
      <c r="M83" s="1"/>
      <c r="N83" s="1"/>
      <c r="O83" s="10">
        <f t="shared" si="35"/>
        <v>0</v>
      </c>
    </row>
    <row r="84" spans="1:15" s="5" customFormat="1" ht="15.75" x14ac:dyDescent="0.2">
      <c r="A84" s="61"/>
      <c r="B84" s="58"/>
      <c r="C84" s="3" t="s">
        <v>20</v>
      </c>
      <c r="D84" s="13">
        <v>806</v>
      </c>
      <c r="E84" s="9"/>
      <c r="F84" s="9"/>
      <c r="G84" s="9"/>
      <c r="H84" s="9"/>
      <c r="I84" s="1">
        <f>I88</f>
        <v>0</v>
      </c>
      <c r="J84" s="1">
        <f t="shared" ref="J84:N84" si="39">J88</f>
        <v>0</v>
      </c>
      <c r="K84" s="1">
        <f t="shared" si="39"/>
        <v>0</v>
      </c>
      <c r="L84" s="1">
        <f t="shared" si="39"/>
        <v>240</v>
      </c>
      <c r="M84" s="1">
        <f t="shared" si="39"/>
        <v>240</v>
      </c>
      <c r="N84" s="1">
        <f t="shared" si="39"/>
        <v>240</v>
      </c>
      <c r="O84" s="10">
        <f t="shared" si="35"/>
        <v>720</v>
      </c>
    </row>
    <row r="85" spans="1:15" s="5" customFormat="1" ht="31.5" x14ac:dyDescent="0.2">
      <c r="A85" s="61"/>
      <c r="B85" s="58"/>
      <c r="C85" s="3" t="s">
        <v>21</v>
      </c>
      <c r="D85" s="13">
        <v>806</v>
      </c>
      <c r="E85" s="9"/>
      <c r="F85" s="9"/>
      <c r="G85" s="9"/>
      <c r="H85" s="9"/>
      <c r="I85" s="1">
        <f t="shared" ref="I85:N85" si="40">I89</f>
        <v>0</v>
      </c>
      <c r="J85" s="1">
        <f t="shared" si="40"/>
        <v>0</v>
      </c>
      <c r="K85" s="1">
        <f t="shared" si="40"/>
        <v>0</v>
      </c>
      <c r="L85" s="1">
        <f t="shared" si="40"/>
        <v>60</v>
      </c>
      <c r="M85" s="1">
        <f t="shared" si="40"/>
        <v>60</v>
      </c>
      <c r="N85" s="1">
        <f t="shared" si="40"/>
        <v>60</v>
      </c>
      <c r="O85" s="10">
        <f t="shared" si="35"/>
        <v>180</v>
      </c>
    </row>
    <row r="86" spans="1:15" s="5" customFormat="1" ht="47.25" x14ac:dyDescent="0.2">
      <c r="A86" s="57" t="s">
        <v>39</v>
      </c>
      <c r="B86" s="58" t="s">
        <v>60</v>
      </c>
      <c r="C86" s="3" t="s">
        <v>18</v>
      </c>
      <c r="D86" s="13">
        <v>806</v>
      </c>
      <c r="E86" s="9"/>
      <c r="F86" s="9"/>
      <c r="G86" s="9"/>
      <c r="H86" s="9"/>
      <c r="I86" s="1">
        <f>I88+I89</f>
        <v>0</v>
      </c>
      <c r="J86" s="1">
        <f t="shared" ref="J86:N86" si="41">J88+J89</f>
        <v>0</v>
      </c>
      <c r="K86" s="1">
        <f t="shared" si="41"/>
        <v>0</v>
      </c>
      <c r="L86" s="1">
        <f t="shared" si="41"/>
        <v>300</v>
      </c>
      <c r="M86" s="1">
        <f t="shared" si="41"/>
        <v>300</v>
      </c>
      <c r="N86" s="1">
        <f t="shared" si="41"/>
        <v>300</v>
      </c>
      <c r="O86" s="10">
        <f t="shared" si="35"/>
        <v>900</v>
      </c>
    </row>
    <row r="87" spans="1:15" s="5" customFormat="1" ht="15.75" x14ac:dyDescent="0.2">
      <c r="A87" s="57"/>
      <c r="B87" s="58"/>
      <c r="C87" s="3" t="s">
        <v>19</v>
      </c>
      <c r="D87" s="9"/>
      <c r="E87" s="9"/>
      <c r="F87" s="9"/>
      <c r="G87" s="9"/>
      <c r="H87" s="9"/>
      <c r="I87" s="1"/>
      <c r="J87" s="1"/>
      <c r="K87" s="1"/>
      <c r="L87" s="1"/>
      <c r="M87" s="1"/>
      <c r="N87" s="1"/>
      <c r="O87" s="10">
        <f t="shared" si="35"/>
        <v>0</v>
      </c>
    </row>
    <row r="88" spans="1:15" s="5" customFormat="1" ht="15.75" x14ac:dyDescent="0.2">
      <c r="A88" s="57"/>
      <c r="B88" s="58"/>
      <c r="C88" s="3" t="s">
        <v>20</v>
      </c>
      <c r="D88" s="13">
        <v>806</v>
      </c>
      <c r="E88" s="1"/>
      <c r="F88" s="9"/>
      <c r="G88" s="9"/>
      <c r="H88" s="9"/>
      <c r="I88" s="1">
        <f>I92+I96</f>
        <v>0</v>
      </c>
      <c r="J88" s="1">
        <f t="shared" ref="J88:N88" si="42">J92+J96</f>
        <v>0</v>
      </c>
      <c r="K88" s="1">
        <f t="shared" si="42"/>
        <v>0</v>
      </c>
      <c r="L88" s="1">
        <f t="shared" si="42"/>
        <v>240</v>
      </c>
      <c r="M88" s="1">
        <f t="shared" si="42"/>
        <v>240</v>
      </c>
      <c r="N88" s="1">
        <f t="shared" si="42"/>
        <v>240</v>
      </c>
      <c r="O88" s="10">
        <f t="shared" si="35"/>
        <v>720</v>
      </c>
    </row>
    <row r="89" spans="1:15" s="5" customFormat="1" ht="31.5" x14ac:dyDescent="0.2">
      <c r="A89" s="57"/>
      <c r="B89" s="58"/>
      <c r="C89" s="3" t="s">
        <v>21</v>
      </c>
      <c r="D89" s="13">
        <v>806</v>
      </c>
      <c r="E89" s="9"/>
      <c r="F89" s="9"/>
      <c r="G89" s="9"/>
      <c r="H89" s="9"/>
      <c r="I89" s="1">
        <f t="shared" ref="I89:N89" si="43">I93+I97</f>
        <v>0</v>
      </c>
      <c r="J89" s="1">
        <f t="shared" si="43"/>
        <v>0</v>
      </c>
      <c r="K89" s="1">
        <f t="shared" si="43"/>
        <v>0</v>
      </c>
      <c r="L89" s="1">
        <f t="shared" si="43"/>
        <v>60</v>
      </c>
      <c r="M89" s="1">
        <f t="shared" si="43"/>
        <v>60</v>
      </c>
      <c r="N89" s="1">
        <f t="shared" si="43"/>
        <v>60</v>
      </c>
      <c r="O89" s="10">
        <f t="shared" si="35"/>
        <v>180</v>
      </c>
    </row>
    <row r="90" spans="1:15" s="5" customFormat="1" ht="84" customHeight="1" x14ac:dyDescent="0.2">
      <c r="A90" s="62"/>
      <c r="B90" s="58" t="s">
        <v>61</v>
      </c>
      <c r="C90" s="3" t="s">
        <v>18</v>
      </c>
      <c r="D90" s="13">
        <v>806</v>
      </c>
      <c r="E90" s="9"/>
      <c r="F90" s="9"/>
      <c r="G90" s="9"/>
      <c r="H90" s="9"/>
      <c r="I90" s="1">
        <f>I92+I93</f>
        <v>0</v>
      </c>
      <c r="J90" s="1">
        <f t="shared" ref="J90:N90" si="44">J92+J93</f>
        <v>0</v>
      </c>
      <c r="K90" s="1">
        <f t="shared" si="44"/>
        <v>0</v>
      </c>
      <c r="L90" s="1">
        <f t="shared" si="44"/>
        <v>150</v>
      </c>
      <c r="M90" s="1">
        <f t="shared" si="44"/>
        <v>150</v>
      </c>
      <c r="N90" s="1">
        <f t="shared" si="44"/>
        <v>150</v>
      </c>
      <c r="O90" s="10">
        <f t="shared" si="35"/>
        <v>450</v>
      </c>
    </row>
    <row r="91" spans="1:15" s="5" customFormat="1" ht="84" customHeight="1" x14ac:dyDescent="0.2">
      <c r="A91" s="62"/>
      <c r="B91" s="58"/>
      <c r="C91" s="3" t="s">
        <v>19</v>
      </c>
      <c r="D91" s="9"/>
      <c r="E91" s="9"/>
      <c r="F91" s="9"/>
      <c r="G91" s="9"/>
      <c r="H91" s="9"/>
      <c r="I91" s="1"/>
      <c r="J91" s="1"/>
      <c r="K91" s="1"/>
      <c r="L91" s="1"/>
      <c r="M91" s="1"/>
      <c r="N91" s="1"/>
      <c r="O91" s="10">
        <f t="shared" si="35"/>
        <v>0</v>
      </c>
    </row>
    <row r="92" spans="1:15" s="5" customFormat="1" ht="84" customHeight="1" x14ac:dyDescent="0.2">
      <c r="A92" s="62"/>
      <c r="B92" s="58"/>
      <c r="C92" s="3" t="s">
        <v>20</v>
      </c>
      <c r="D92" s="13">
        <v>806</v>
      </c>
      <c r="E92" s="9"/>
      <c r="F92" s="9"/>
      <c r="G92" s="9"/>
      <c r="H92" s="9"/>
      <c r="I92" s="1">
        <v>0</v>
      </c>
      <c r="J92" s="1">
        <v>0</v>
      </c>
      <c r="K92" s="1">
        <v>0</v>
      </c>
      <c r="L92" s="1">
        <v>120</v>
      </c>
      <c r="M92" s="1">
        <v>120</v>
      </c>
      <c r="N92" s="1">
        <v>120</v>
      </c>
      <c r="O92" s="10">
        <f t="shared" si="35"/>
        <v>360</v>
      </c>
    </row>
    <row r="93" spans="1:15" s="5" customFormat="1" ht="84" customHeight="1" x14ac:dyDescent="0.2">
      <c r="A93" s="62"/>
      <c r="B93" s="58"/>
      <c r="C93" s="3" t="s">
        <v>21</v>
      </c>
      <c r="D93" s="13">
        <v>806</v>
      </c>
      <c r="E93" s="9"/>
      <c r="F93" s="9"/>
      <c r="G93" s="9"/>
      <c r="H93" s="9"/>
      <c r="I93" s="1">
        <v>0</v>
      </c>
      <c r="J93" s="1">
        <v>0</v>
      </c>
      <c r="K93" s="1">
        <v>0</v>
      </c>
      <c r="L93" s="1">
        <f>L92/4</f>
        <v>30</v>
      </c>
      <c r="M93" s="1">
        <f t="shared" ref="M93" si="45">M92/4</f>
        <v>30</v>
      </c>
      <c r="N93" s="1">
        <f t="shared" ref="N93" si="46">N92/4</f>
        <v>30</v>
      </c>
      <c r="O93" s="10">
        <f t="shared" si="35"/>
        <v>90</v>
      </c>
    </row>
    <row r="94" spans="1:15" s="5" customFormat="1" ht="87.75" customHeight="1" x14ac:dyDescent="0.2">
      <c r="A94" s="62"/>
      <c r="B94" s="58" t="s">
        <v>62</v>
      </c>
      <c r="C94" s="3" t="s">
        <v>18</v>
      </c>
      <c r="D94" s="13">
        <v>806</v>
      </c>
      <c r="E94" s="9"/>
      <c r="F94" s="9"/>
      <c r="G94" s="9"/>
      <c r="H94" s="9"/>
      <c r="I94" s="1">
        <f>I96+I97</f>
        <v>0</v>
      </c>
      <c r="J94" s="1">
        <f t="shared" ref="J94:N94" si="47">J96+J97</f>
        <v>0</v>
      </c>
      <c r="K94" s="1">
        <f t="shared" si="47"/>
        <v>0</v>
      </c>
      <c r="L94" s="1">
        <f t="shared" si="47"/>
        <v>150</v>
      </c>
      <c r="M94" s="1">
        <f t="shared" si="47"/>
        <v>150</v>
      </c>
      <c r="N94" s="1">
        <f t="shared" si="47"/>
        <v>150</v>
      </c>
      <c r="O94" s="10">
        <f t="shared" si="35"/>
        <v>450</v>
      </c>
    </row>
    <row r="95" spans="1:15" s="5" customFormat="1" ht="87.75" customHeight="1" x14ac:dyDescent="0.2">
      <c r="A95" s="62"/>
      <c r="B95" s="58"/>
      <c r="C95" s="3" t="s">
        <v>19</v>
      </c>
      <c r="D95" s="9"/>
      <c r="E95" s="9"/>
      <c r="F95" s="9"/>
      <c r="G95" s="9"/>
      <c r="H95" s="9"/>
      <c r="I95" s="1"/>
      <c r="J95" s="1"/>
      <c r="K95" s="1"/>
      <c r="L95" s="1"/>
      <c r="M95" s="1"/>
      <c r="N95" s="1"/>
      <c r="O95" s="10">
        <f t="shared" si="35"/>
        <v>0</v>
      </c>
    </row>
    <row r="96" spans="1:15" s="5" customFormat="1" ht="87.75" customHeight="1" x14ac:dyDescent="0.2">
      <c r="A96" s="62"/>
      <c r="B96" s="58"/>
      <c r="C96" s="3" t="s">
        <v>20</v>
      </c>
      <c r="D96" s="13">
        <v>806</v>
      </c>
      <c r="E96" s="9"/>
      <c r="F96" s="9"/>
      <c r="G96" s="9"/>
      <c r="H96" s="9"/>
      <c r="I96" s="1">
        <v>0</v>
      </c>
      <c r="J96" s="1">
        <v>0</v>
      </c>
      <c r="K96" s="1">
        <v>0</v>
      </c>
      <c r="L96" s="1">
        <v>120</v>
      </c>
      <c r="M96" s="1">
        <v>120</v>
      </c>
      <c r="N96" s="1">
        <v>120</v>
      </c>
      <c r="O96" s="10">
        <f t="shared" si="35"/>
        <v>360</v>
      </c>
    </row>
    <row r="97" spans="1:15" s="5" customFormat="1" ht="87.75" customHeight="1" x14ac:dyDescent="0.2">
      <c r="A97" s="62"/>
      <c r="B97" s="58"/>
      <c r="C97" s="3" t="s">
        <v>21</v>
      </c>
      <c r="D97" s="13">
        <v>806</v>
      </c>
      <c r="E97" s="9"/>
      <c r="F97" s="9"/>
      <c r="G97" s="9"/>
      <c r="H97" s="9"/>
      <c r="I97" s="1">
        <v>0</v>
      </c>
      <c r="J97" s="1">
        <v>0</v>
      </c>
      <c r="K97" s="1">
        <v>0</v>
      </c>
      <c r="L97" s="1">
        <f>L96/4</f>
        <v>30</v>
      </c>
      <c r="M97" s="1">
        <f t="shared" ref="M97:N97" si="48">M96/4</f>
        <v>30</v>
      </c>
      <c r="N97" s="1">
        <f t="shared" si="48"/>
        <v>30</v>
      </c>
      <c r="O97" s="10">
        <f t="shared" si="35"/>
        <v>90</v>
      </c>
    </row>
  </sheetData>
  <mergeCells count="42">
    <mergeCell ref="B37:B40"/>
    <mergeCell ref="A41:A53"/>
    <mergeCell ref="B41:B53"/>
    <mergeCell ref="A25:A28"/>
    <mergeCell ref="A29:A32"/>
    <mergeCell ref="A33:A36"/>
    <mergeCell ref="B25:B28"/>
    <mergeCell ref="B29:B32"/>
    <mergeCell ref="B33:B36"/>
    <mergeCell ref="A37:A40"/>
    <mergeCell ref="A90:A97"/>
    <mergeCell ref="B70:B73"/>
    <mergeCell ref="B74:B77"/>
    <mergeCell ref="A82:A85"/>
    <mergeCell ref="A86:A89"/>
    <mergeCell ref="A70:A73"/>
    <mergeCell ref="A74:A77"/>
    <mergeCell ref="B90:B93"/>
    <mergeCell ref="B94:B97"/>
    <mergeCell ref="B78:B81"/>
    <mergeCell ref="B82:B85"/>
    <mergeCell ref="B86:B89"/>
    <mergeCell ref="A12:A15"/>
    <mergeCell ref="B12:B15"/>
    <mergeCell ref="A6:N6"/>
    <mergeCell ref="A9:A10"/>
    <mergeCell ref="A16:A24"/>
    <mergeCell ref="B9:B10"/>
    <mergeCell ref="C9:C10"/>
    <mergeCell ref="D9:H9"/>
    <mergeCell ref="I9:N9"/>
    <mergeCell ref="A7:N7"/>
    <mergeCell ref="B16:B24"/>
    <mergeCell ref="A62:A65"/>
    <mergeCell ref="A54:A57"/>
    <mergeCell ref="A78:A81"/>
    <mergeCell ref="B62:B65"/>
    <mergeCell ref="B66:B69"/>
    <mergeCell ref="B54:B57"/>
    <mergeCell ref="A66:A69"/>
    <mergeCell ref="A58:A61"/>
    <mergeCell ref="B58:B61"/>
  </mergeCells>
  <pageMargins left="0.91" right="0.51" top="1.1811023622047245" bottom="0.59055118110236227" header="0.94488188976377963" footer="0.31496062992125984"/>
  <pageSetup paperSize="9" scale="60" firstPageNumber="75" fitToHeight="10" orientation="landscape" useFirstPageNumber="1" r:id="rId1"/>
  <headerFooter>
    <oddHeader>&amp;R&amp;P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0"/>
  <sheetViews>
    <sheetView view="pageLayout" topLeftCell="A70" zoomScaleNormal="70" zoomScaleSheetLayoutView="70" workbookViewId="0">
      <selection activeCell="D81" sqref="D81"/>
    </sheetView>
  </sheetViews>
  <sheetFormatPr defaultRowHeight="18.75" x14ac:dyDescent="0.3"/>
  <cols>
    <col min="1" max="1" width="17.125" style="4" customWidth="1"/>
    <col min="2" max="2" width="26.25" style="4" customWidth="1"/>
    <col min="3" max="3" width="16.625" style="4" customWidth="1"/>
    <col min="4" max="4" width="13.875" style="4" customWidth="1"/>
    <col min="5" max="5" width="12.5" style="4" customWidth="1"/>
    <col min="6" max="6" width="13.25" style="4" customWidth="1"/>
    <col min="7" max="7" width="13" style="4" customWidth="1"/>
    <col min="8" max="8" width="13.375" style="4" customWidth="1"/>
    <col min="9" max="9" width="11.5" style="4" customWidth="1"/>
    <col min="10" max="10" width="13.125" style="4" customWidth="1"/>
    <col min="11" max="16384" width="9" style="4"/>
  </cols>
  <sheetData>
    <row r="1" spans="1:10" ht="22.5" x14ac:dyDescent="0.35">
      <c r="A1" s="15"/>
      <c r="B1" s="15"/>
      <c r="C1" s="15"/>
      <c r="D1" s="15"/>
      <c r="E1" s="15"/>
      <c r="F1" s="77" t="s">
        <v>85</v>
      </c>
      <c r="G1" s="77"/>
      <c r="H1" s="77"/>
      <c r="I1" s="77"/>
      <c r="J1" s="77"/>
    </row>
    <row r="2" spans="1:10" ht="22.5" x14ac:dyDescent="0.35">
      <c r="A2" s="15"/>
      <c r="B2" s="15"/>
      <c r="C2" s="15"/>
      <c r="D2" s="15"/>
      <c r="E2" s="15"/>
      <c r="F2" s="78" t="s">
        <v>67</v>
      </c>
      <c r="G2" s="78"/>
      <c r="H2" s="78"/>
      <c r="I2" s="78"/>
      <c r="J2" s="78"/>
    </row>
    <row r="3" spans="1:10" ht="22.5" x14ac:dyDescent="0.35">
      <c r="A3" s="15"/>
      <c r="B3" s="15"/>
      <c r="C3" s="15"/>
      <c r="D3" s="15"/>
      <c r="F3" s="78" t="s">
        <v>84</v>
      </c>
      <c r="G3" s="78"/>
      <c r="H3" s="78"/>
      <c r="I3" s="78"/>
      <c r="J3" s="78"/>
    </row>
    <row r="4" spans="1:10" ht="22.5" x14ac:dyDescent="0.35">
      <c r="A4" s="15"/>
      <c r="B4" s="15"/>
      <c r="C4" s="15"/>
      <c r="D4" s="15"/>
      <c r="E4" s="15"/>
      <c r="F4" s="77" t="s">
        <v>35</v>
      </c>
      <c r="G4" s="77"/>
      <c r="H4" s="77"/>
      <c r="I4" s="77"/>
      <c r="J4" s="77"/>
    </row>
    <row r="5" spans="1:10" ht="22.5" x14ac:dyDescent="0.35">
      <c r="A5" s="15"/>
      <c r="B5" s="15"/>
      <c r="C5" s="15"/>
      <c r="D5" s="15"/>
      <c r="E5" s="15"/>
      <c r="F5" s="15"/>
      <c r="G5" s="15"/>
      <c r="H5" s="15"/>
      <c r="I5" s="15"/>
    </row>
    <row r="6" spans="1:10" ht="21.75" x14ac:dyDescent="0.3">
      <c r="A6" s="79" t="s">
        <v>0</v>
      </c>
      <c r="B6" s="79"/>
      <c r="C6" s="79"/>
      <c r="D6" s="79"/>
      <c r="E6" s="79"/>
      <c r="F6" s="79"/>
      <c r="G6" s="79"/>
      <c r="H6" s="79"/>
      <c r="I6" s="79"/>
    </row>
    <row r="7" spans="1:10" ht="44.25" customHeight="1" x14ac:dyDescent="0.35">
      <c r="A7" s="80" t="s">
        <v>70</v>
      </c>
      <c r="B7" s="80"/>
      <c r="C7" s="80"/>
      <c r="D7" s="80"/>
      <c r="E7" s="80"/>
      <c r="F7" s="80"/>
      <c r="G7" s="80"/>
      <c r="H7" s="80"/>
      <c r="I7" s="80"/>
    </row>
    <row r="9" spans="1:10" s="14" customFormat="1" ht="15.75" x14ac:dyDescent="0.25">
      <c r="A9" s="60" t="s">
        <v>1</v>
      </c>
      <c r="B9" s="62" t="s">
        <v>68</v>
      </c>
      <c r="C9" s="62" t="s">
        <v>44</v>
      </c>
      <c r="D9" s="63" t="s">
        <v>30</v>
      </c>
      <c r="E9" s="63"/>
      <c r="F9" s="63"/>
      <c r="G9" s="63"/>
      <c r="H9" s="63"/>
      <c r="I9" s="63"/>
      <c r="J9" s="16"/>
    </row>
    <row r="10" spans="1:10" s="14" customFormat="1" ht="135.75" customHeight="1" x14ac:dyDescent="0.25">
      <c r="A10" s="60"/>
      <c r="B10" s="62"/>
      <c r="C10" s="62"/>
      <c r="D10" s="6" t="s">
        <v>11</v>
      </c>
      <c r="E10" s="13" t="s">
        <v>12</v>
      </c>
      <c r="F10" s="13" t="s">
        <v>13</v>
      </c>
      <c r="G10" s="13" t="s">
        <v>14</v>
      </c>
      <c r="H10" s="13" t="s">
        <v>15</v>
      </c>
      <c r="I10" s="13" t="s">
        <v>16</v>
      </c>
      <c r="J10" s="25" t="s">
        <v>66</v>
      </c>
    </row>
    <row r="11" spans="1:10" s="14" customFormat="1" ht="15.75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16"/>
    </row>
    <row r="12" spans="1:10" s="5" customFormat="1" ht="15.75" customHeight="1" x14ac:dyDescent="0.2">
      <c r="A12" s="57" t="s">
        <v>69</v>
      </c>
      <c r="B12" s="58" t="s">
        <v>45</v>
      </c>
      <c r="C12" s="3" t="s">
        <v>23</v>
      </c>
      <c r="D12" s="1">
        <v>55861.5</v>
      </c>
      <c r="E12" s="1">
        <v>224660.7</v>
      </c>
      <c r="F12" s="1">
        <v>125573.7</v>
      </c>
      <c r="G12" s="1">
        <v>109275.3</v>
      </c>
      <c r="H12" s="1">
        <v>91626.1</v>
      </c>
      <c r="I12" s="1">
        <v>39476.9</v>
      </c>
      <c r="J12" s="1">
        <v>646474.19999999995</v>
      </c>
    </row>
    <row r="13" spans="1:10" s="5" customFormat="1" ht="15.75" x14ac:dyDescent="0.2">
      <c r="A13" s="57"/>
      <c r="B13" s="58"/>
      <c r="C13" s="3" t="s">
        <v>19</v>
      </c>
      <c r="D13" s="1"/>
      <c r="E13" s="1"/>
      <c r="F13" s="1"/>
      <c r="G13" s="1"/>
      <c r="H13" s="1"/>
      <c r="I13" s="1"/>
      <c r="J13" s="1"/>
    </row>
    <row r="14" spans="1:10" s="5" customFormat="1" ht="31.5" x14ac:dyDescent="0.2">
      <c r="A14" s="57"/>
      <c r="B14" s="58"/>
      <c r="C14" s="3" t="s">
        <v>21</v>
      </c>
      <c r="D14" s="28">
        <v>42785.4</v>
      </c>
      <c r="E14" s="28">
        <v>206566</v>
      </c>
      <c r="F14" s="28">
        <v>107182.8</v>
      </c>
      <c r="G14" s="28">
        <v>94856.9</v>
      </c>
      <c r="H14" s="28">
        <v>77664</v>
      </c>
      <c r="I14" s="28">
        <v>31181</v>
      </c>
      <c r="J14" s="28">
        <v>560236.1</v>
      </c>
    </row>
    <row r="15" spans="1:10" s="5" customFormat="1" ht="15.75" x14ac:dyDescent="0.2">
      <c r="A15" s="57"/>
      <c r="B15" s="58"/>
      <c r="C15" s="3" t="s">
        <v>31</v>
      </c>
      <c r="D15" s="28">
        <v>448.6</v>
      </c>
      <c r="E15" s="28">
        <v>12936.6</v>
      </c>
      <c r="F15" s="28">
        <v>7800.7</v>
      </c>
      <c r="G15" s="28">
        <v>5117.7</v>
      </c>
      <c r="H15" s="28">
        <v>5306.2</v>
      </c>
      <c r="I15" s="28">
        <v>284.7</v>
      </c>
      <c r="J15" s="28">
        <v>31894.5</v>
      </c>
    </row>
    <row r="16" spans="1:10" s="5" customFormat="1" ht="31.5" x14ac:dyDescent="0.2">
      <c r="A16" s="57"/>
      <c r="B16" s="58"/>
      <c r="C16" s="3" t="s">
        <v>32</v>
      </c>
      <c r="D16" s="28">
        <v>12627.5</v>
      </c>
      <c r="E16" s="28">
        <v>5158.1000000000004</v>
      </c>
      <c r="F16" s="28">
        <v>10590.2</v>
      </c>
      <c r="G16" s="28">
        <v>9300.7000000000007</v>
      </c>
      <c r="H16" s="28">
        <v>8655.9</v>
      </c>
      <c r="I16" s="28">
        <v>8011.2</v>
      </c>
      <c r="J16" s="28">
        <v>54343.6</v>
      </c>
    </row>
    <row r="17" spans="1:10" s="5" customFormat="1" ht="37.5" customHeight="1" x14ac:dyDescent="0.2">
      <c r="A17" s="61" t="s">
        <v>24</v>
      </c>
      <c r="B17" s="58" t="s">
        <v>46</v>
      </c>
      <c r="C17" s="3" t="s">
        <v>23</v>
      </c>
      <c r="D17" s="1">
        <v>32492</v>
      </c>
      <c r="E17" s="1">
        <v>104660.7</v>
      </c>
      <c r="F17" s="1">
        <v>51573.7</v>
      </c>
      <c r="G17" s="1">
        <v>63275.3</v>
      </c>
      <c r="H17" s="1">
        <v>41626.1</v>
      </c>
      <c r="I17" s="1">
        <v>39476.9</v>
      </c>
      <c r="J17" s="1">
        <v>333104.7</v>
      </c>
    </row>
    <row r="18" spans="1:10" s="5" customFormat="1" ht="15.75" x14ac:dyDescent="0.2">
      <c r="A18" s="61"/>
      <c r="B18" s="58"/>
      <c r="C18" s="3" t="s">
        <v>19</v>
      </c>
      <c r="D18" s="1"/>
      <c r="E18" s="1"/>
      <c r="F18" s="1"/>
      <c r="G18" s="1"/>
      <c r="H18" s="1"/>
      <c r="I18" s="1"/>
      <c r="J18" s="1">
        <f t="shared" ref="J18:J41" si="0">SUM(D18:I18)</f>
        <v>0</v>
      </c>
    </row>
    <row r="19" spans="1:10" s="5" customFormat="1" ht="31.5" x14ac:dyDescent="0.2">
      <c r="A19" s="61"/>
      <c r="B19" s="58"/>
      <c r="C19" s="3" t="s">
        <v>21</v>
      </c>
      <c r="D19" s="1">
        <f t="shared" ref="D19:I21" si="1">D24+D29+D34+D39</f>
        <v>25829.48</v>
      </c>
      <c r="E19" s="1">
        <f t="shared" si="1"/>
        <v>98565.983999999997</v>
      </c>
      <c r="F19" s="1">
        <f t="shared" si="1"/>
        <v>40582.76</v>
      </c>
      <c r="G19" s="1">
        <f t="shared" si="1"/>
        <v>53456.899999999994</v>
      </c>
      <c r="H19" s="1">
        <f t="shared" si="1"/>
        <v>32664</v>
      </c>
      <c r="I19" s="1">
        <f t="shared" si="1"/>
        <v>31181</v>
      </c>
      <c r="J19" s="1">
        <v>282280.2</v>
      </c>
    </row>
    <row r="20" spans="1:10" s="5" customFormat="1" ht="15.75" x14ac:dyDescent="0.2">
      <c r="A20" s="61"/>
      <c r="B20" s="58"/>
      <c r="C20" s="3" t="s">
        <v>31</v>
      </c>
      <c r="D20" s="1">
        <f t="shared" si="1"/>
        <v>214.92</v>
      </c>
      <c r="E20" s="1">
        <f t="shared" si="1"/>
        <v>936.63600000000008</v>
      </c>
      <c r="F20" s="1">
        <f t="shared" si="1"/>
        <v>400.7</v>
      </c>
      <c r="G20" s="1">
        <f t="shared" si="1"/>
        <v>517.70000000000005</v>
      </c>
      <c r="H20" s="1">
        <f t="shared" si="1"/>
        <v>306.2</v>
      </c>
      <c r="I20" s="1">
        <f t="shared" si="1"/>
        <v>284.7</v>
      </c>
      <c r="J20" s="1">
        <v>2660.8</v>
      </c>
    </row>
    <row r="21" spans="1:10" s="5" customFormat="1" ht="31.5" x14ac:dyDescent="0.2">
      <c r="A21" s="61"/>
      <c r="B21" s="58"/>
      <c r="C21" s="3" t="s">
        <v>32</v>
      </c>
      <c r="D21" s="1">
        <f t="shared" si="1"/>
        <v>6447.6</v>
      </c>
      <c r="E21" s="1">
        <f t="shared" si="1"/>
        <v>5158.08</v>
      </c>
      <c r="F21" s="1">
        <f t="shared" si="1"/>
        <v>10590.199999999999</v>
      </c>
      <c r="G21" s="1">
        <f t="shared" si="1"/>
        <v>9300.6999999999989</v>
      </c>
      <c r="H21" s="1">
        <f t="shared" si="1"/>
        <v>8655.9</v>
      </c>
      <c r="I21" s="1">
        <f t="shared" si="1"/>
        <v>8011.2</v>
      </c>
      <c r="J21" s="1">
        <f t="shared" si="0"/>
        <v>48163.679999999993</v>
      </c>
    </row>
    <row r="22" spans="1:10" s="5" customFormat="1" ht="15.75" customHeight="1" x14ac:dyDescent="0.2">
      <c r="A22" s="57" t="s">
        <v>25</v>
      </c>
      <c r="B22" s="58" t="s">
        <v>63</v>
      </c>
      <c r="C22" s="3" t="s">
        <v>23</v>
      </c>
      <c r="D22" s="1">
        <v>21492</v>
      </c>
      <c r="E22" s="1">
        <v>17193.599999999999</v>
      </c>
      <c r="F22" s="1">
        <v>32238</v>
      </c>
      <c r="G22" s="1">
        <v>27939.599999999999</v>
      </c>
      <c r="H22" s="1">
        <v>25790.400000000001</v>
      </c>
      <c r="I22" s="1">
        <v>23641.200000000001</v>
      </c>
      <c r="J22" s="1">
        <v>148294.79999999999</v>
      </c>
    </row>
    <row r="23" spans="1:10" s="5" customFormat="1" ht="15.75" x14ac:dyDescent="0.2">
      <c r="A23" s="57"/>
      <c r="B23" s="58"/>
      <c r="C23" s="3" t="s">
        <v>19</v>
      </c>
      <c r="D23" s="1"/>
      <c r="E23" s="1"/>
      <c r="F23" s="1"/>
      <c r="G23" s="1"/>
      <c r="H23" s="1"/>
      <c r="I23" s="1"/>
      <c r="J23" s="1">
        <f t="shared" si="0"/>
        <v>0</v>
      </c>
    </row>
    <row r="24" spans="1:10" s="5" customFormat="1" ht="31.5" x14ac:dyDescent="0.2">
      <c r="A24" s="57"/>
      <c r="B24" s="58"/>
      <c r="C24" s="3" t="s">
        <v>21</v>
      </c>
      <c r="D24" s="1">
        <v>14829.48</v>
      </c>
      <c r="E24" s="1">
        <v>11863.584000000001</v>
      </c>
      <c r="F24" s="1">
        <v>22244.2</v>
      </c>
      <c r="G24" s="1">
        <v>19278.3</v>
      </c>
      <c r="H24" s="1">
        <v>17795.400000000001</v>
      </c>
      <c r="I24" s="1">
        <v>16312.4</v>
      </c>
      <c r="J24" s="1">
        <f t="shared" si="0"/>
        <v>102323.364</v>
      </c>
    </row>
    <row r="25" spans="1:10" s="5" customFormat="1" ht="15.75" x14ac:dyDescent="0.2">
      <c r="A25" s="57"/>
      <c r="B25" s="58"/>
      <c r="C25" s="3" t="s">
        <v>31</v>
      </c>
      <c r="D25" s="1">
        <v>214.92</v>
      </c>
      <c r="E25" s="1">
        <v>171.93600000000001</v>
      </c>
      <c r="F25" s="1">
        <v>322.39999999999998</v>
      </c>
      <c r="G25" s="1">
        <v>279.39999999999998</v>
      </c>
      <c r="H25" s="1">
        <v>257.89999999999998</v>
      </c>
      <c r="I25" s="1">
        <v>236.4</v>
      </c>
      <c r="J25" s="1">
        <v>1482.9</v>
      </c>
    </row>
    <row r="26" spans="1:10" s="5" customFormat="1" ht="31.5" x14ac:dyDescent="0.2">
      <c r="A26" s="57"/>
      <c r="B26" s="58"/>
      <c r="C26" s="3" t="s">
        <v>32</v>
      </c>
      <c r="D26" s="1">
        <v>6447.6</v>
      </c>
      <c r="E26" s="1">
        <v>5158.08</v>
      </c>
      <c r="F26" s="1">
        <v>9671.4</v>
      </c>
      <c r="G26" s="1">
        <v>8381.9</v>
      </c>
      <c r="H26" s="1">
        <v>7737.1</v>
      </c>
      <c r="I26" s="1">
        <v>7092.4</v>
      </c>
      <c r="J26" s="1">
        <f t="shared" si="0"/>
        <v>44488.480000000003</v>
      </c>
    </row>
    <row r="27" spans="1:10" s="5" customFormat="1" ht="15.75" customHeight="1" x14ac:dyDescent="0.2">
      <c r="A27" s="57" t="s">
        <v>26</v>
      </c>
      <c r="B27" s="58" t="s">
        <v>48</v>
      </c>
      <c r="C27" s="3" t="s">
        <v>23</v>
      </c>
      <c r="D27" s="1"/>
      <c r="E27" s="1"/>
      <c r="F27" s="1">
        <v>4835.7</v>
      </c>
      <c r="G27" s="1">
        <v>4835.7</v>
      </c>
      <c r="H27" s="1">
        <v>4835.7</v>
      </c>
      <c r="I27" s="1">
        <v>4835.7</v>
      </c>
      <c r="J27" s="1">
        <v>19342.8</v>
      </c>
    </row>
    <row r="28" spans="1:10" s="5" customFormat="1" ht="15.75" x14ac:dyDescent="0.2">
      <c r="A28" s="57"/>
      <c r="B28" s="58"/>
      <c r="C28" s="3" t="s">
        <v>19</v>
      </c>
      <c r="D28" s="1"/>
      <c r="E28" s="1"/>
      <c r="F28" s="1"/>
      <c r="G28" s="1"/>
      <c r="H28" s="1"/>
      <c r="I28" s="1"/>
      <c r="J28" s="1"/>
    </row>
    <row r="29" spans="1:10" s="5" customFormat="1" ht="31.5" x14ac:dyDescent="0.2">
      <c r="A29" s="57"/>
      <c r="B29" s="58"/>
      <c r="C29" s="3" t="s">
        <v>21</v>
      </c>
      <c r="D29" s="1"/>
      <c r="E29" s="1"/>
      <c r="F29" s="1">
        <v>3868.56</v>
      </c>
      <c r="G29" s="1">
        <v>3868.6</v>
      </c>
      <c r="H29" s="1">
        <v>3868.6</v>
      </c>
      <c r="I29" s="1">
        <v>3868.6</v>
      </c>
      <c r="J29" s="1">
        <v>15474.4</v>
      </c>
    </row>
    <row r="30" spans="1:10" s="5" customFormat="1" ht="15.75" x14ac:dyDescent="0.2">
      <c r="A30" s="57"/>
      <c r="B30" s="58"/>
      <c r="C30" s="3" t="s">
        <v>31</v>
      </c>
      <c r="D30" s="1"/>
      <c r="E30" s="1"/>
      <c r="F30" s="1">
        <v>48.3</v>
      </c>
      <c r="G30" s="1">
        <v>48.3</v>
      </c>
      <c r="H30" s="1">
        <v>48.3</v>
      </c>
      <c r="I30" s="1">
        <v>48.3</v>
      </c>
      <c r="J30" s="1">
        <v>193.2</v>
      </c>
    </row>
    <row r="31" spans="1:10" s="5" customFormat="1" ht="31.5" x14ac:dyDescent="0.2">
      <c r="A31" s="57"/>
      <c r="B31" s="58"/>
      <c r="C31" s="3" t="s">
        <v>32</v>
      </c>
      <c r="D31" s="1"/>
      <c r="E31" s="1"/>
      <c r="F31" s="1">
        <v>918.8</v>
      </c>
      <c r="G31" s="1">
        <v>918.8</v>
      </c>
      <c r="H31" s="1">
        <v>918.8</v>
      </c>
      <c r="I31" s="1">
        <v>918.8</v>
      </c>
      <c r="J31" s="1">
        <v>3675.2</v>
      </c>
    </row>
    <row r="32" spans="1:10" s="5" customFormat="1" ht="15.75" customHeight="1" x14ac:dyDescent="0.2">
      <c r="A32" s="57" t="s">
        <v>27</v>
      </c>
      <c r="B32" s="58" t="s">
        <v>49</v>
      </c>
      <c r="C32" s="3" t="s">
        <v>23</v>
      </c>
      <c r="D32" s="1">
        <v>11000</v>
      </c>
      <c r="E32" s="1">
        <v>11000</v>
      </c>
      <c r="F32" s="1">
        <v>11500</v>
      </c>
      <c r="G32" s="1">
        <v>11500</v>
      </c>
      <c r="H32" s="1">
        <v>11000</v>
      </c>
      <c r="I32" s="1">
        <v>11000</v>
      </c>
      <c r="J32" s="1">
        <v>67000</v>
      </c>
    </row>
    <row r="33" spans="1:10" s="5" customFormat="1" ht="15.75" x14ac:dyDescent="0.2">
      <c r="A33" s="57"/>
      <c r="B33" s="58"/>
      <c r="C33" s="3" t="s">
        <v>19</v>
      </c>
      <c r="D33" s="1"/>
      <c r="E33" s="1"/>
      <c r="F33" s="1"/>
      <c r="G33" s="1"/>
      <c r="H33" s="1"/>
      <c r="I33" s="1"/>
      <c r="J33" s="1">
        <f t="shared" si="0"/>
        <v>0</v>
      </c>
    </row>
    <row r="34" spans="1:10" s="5" customFormat="1" ht="31.5" x14ac:dyDescent="0.2">
      <c r="A34" s="57"/>
      <c r="B34" s="58"/>
      <c r="C34" s="3" t="s">
        <v>21</v>
      </c>
      <c r="D34" s="1">
        <v>11000</v>
      </c>
      <c r="E34" s="1">
        <v>11000</v>
      </c>
      <c r="F34" s="1">
        <v>11500</v>
      </c>
      <c r="G34" s="1">
        <v>11500</v>
      </c>
      <c r="H34" s="1">
        <v>11000</v>
      </c>
      <c r="I34" s="1">
        <v>11000</v>
      </c>
      <c r="J34" s="1">
        <f t="shared" si="0"/>
        <v>67000</v>
      </c>
    </row>
    <row r="35" spans="1:10" s="5" customFormat="1" ht="15.75" x14ac:dyDescent="0.2">
      <c r="A35" s="57"/>
      <c r="B35" s="58"/>
      <c r="C35" s="3" t="s">
        <v>31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f t="shared" si="0"/>
        <v>0</v>
      </c>
    </row>
    <row r="36" spans="1:10" s="5" customFormat="1" ht="31.5" x14ac:dyDescent="0.2">
      <c r="A36" s="57"/>
      <c r="B36" s="58"/>
      <c r="C36" s="3" t="s">
        <v>32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f t="shared" si="0"/>
        <v>0</v>
      </c>
    </row>
    <row r="37" spans="1:10" s="5" customFormat="1" ht="15.75" customHeight="1" x14ac:dyDescent="0.2">
      <c r="A37" s="57" t="s">
        <v>43</v>
      </c>
      <c r="B37" s="58" t="s">
        <v>64</v>
      </c>
      <c r="C37" s="3" t="s">
        <v>23</v>
      </c>
      <c r="D37" s="1"/>
      <c r="E37" s="1">
        <v>76467.100000000006</v>
      </c>
      <c r="F37" s="1">
        <v>3000</v>
      </c>
      <c r="G37" s="1">
        <v>19000</v>
      </c>
      <c r="H37" s="1"/>
      <c r="I37" s="1"/>
      <c r="J37" s="1">
        <v>98467.1</v>
      </c>
    </row>
    <row r="38" spans="1:10" s="5" customFormat="1" ht="15.75" x14ac:dyDescent="0.2">
      <c r="A38" s="57"/>
      <c r="B38" s="58"/>
      <c r="C38" s="3" t="s">
        <v>19</v>
      </c>
      <c r="D38" s="1"/>
      <c r="E38" s="1"/>
      <c r="F38" s="1"/>
      <c r="G38" s="1"/>
      <c r="H38" s="1"/>
      <c r="I38" s="1"/>
      <c r="J38" s="1">
        <f t="shared" si="0"/>
        <v>0</v>
      </c>
    </row>
    <row r="39" spans="1:10" s="5" customFormat="1" ht="31.5" x14ac:dyDescent="0.2">
      <c r="A39" s="57"/>
      <c r="B39" s="58"/>
      <c r="C39" s="3" t="s">
        <v>21</v>
      </c>
      <c r="D39" s="1"/>
      <c r="E39" s="1">
        <v>75702.399999999994</v>
      </c>
      <c r="F39" s="1">
        <v>2970</v>
      </c>
      <c r="G39" s="1">
        <v>18810</v>
      </c>
      <c r="H39" s="1"/>
      <c r="I39" s="1"/>
      <c r="J39" s="1">
        <v>97482.4</v>
      </c>
    </row>
    <row r="40" spans="1:10" s="5" customFormat="1" ht="15.75" x14ac:dyDescent="0.2">
      <c r="A40" s="57"/>
      <c r="B40" s="58"/>
      <c r="C40" s="3" t="s">
        <v>31</v>
      </c>
      <c r="D40" s="1"/>
      <c r="E40" s="1">
        <v>764.7</v>
      </c>
      <c r="F40" s="1">
        <v>30</v>
      </c>
      <c r="G40" s="1">
        <v>190</v>
      </c>
      <c r="H40" s="1"/>
      <c r="I40" s="1"/>
      <c r="J40" s="1">
        <v>984.7</v>
      </c>
    </row>
    <row r="41" spans="1:10" s="5" customFormat="1" ht="31.5" x14ac:dyDescent="0.2">
      <c r="A41" s="57"/>
      <c r="B41" s="58"/>
      <c r="C41" s="3" t="s">
        <v>32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f t="shared" si="0"/>
        <v>0</v>
      </c>
    </row>
    <row r="42" spans="1:10" s="5" customFormat="1" ht="94.5" customHeight="1" x14ac:dyDescent="0.2">
      <c r="A42" s="71" t="s">
        <v>99</v>
      </c>
      <c r="B42" s="71" t="s">
        <v>92</v>
      </c>
      <c r="C42" s="3" t="s">
        <v>23</v>
      </c>
      <c r="D42" s="1"/>
      <c r="E42" s="1">
        <v>69467.100000000006</v>
      </c>
      <c r="F42" s="1"/>
      <c r="G42" s="1"/>
      <c r="H42" s="1"/>
      <c r="I42" s="1"/>
      <c r="J42" s="1">
        <v>69467.100000000006</v>
      </c>
    </row>
    <row r="43" spans="1:10" s="5" customFormat="1" ht="15.75" x14ac:dyDescent="0.2">
      <c r="A43" s="72"/>
      <c r="B43" s="72"/>
      <c r="C43" s="3" t="s">
        <v>19</v>
      </c>
      <c r="D43" s="1"/>
      <c r="E43" s="1"/>
      <c r="F43" s="1"/>
      <c r="G43" s="1"/>
      <c r="H43" s="1"/>
      <c r="I43" s="1"/>
      <c r="J43" s="1"/>
    </row>
    <row r="44" spans="1:10" s="5" customFormat="1" ht="31.5" x14ac:dyDescent="0.2">
      <c r="A44" s="72"/>
      <c r="B44" s="72"/>
      <c r="C44" s="3" t="s">
        <v>21</v>
      </c>
      <c r="D44" s="1"/>
      <c r="E44" s="1">
        <v>68772.399999999994</v>
      </c>
      <c r="F44" s="1"/>
      <c r="G44" s="1"/>
      <c r="H44" s="1"/>
      <c r="I44" s="1"/>
      <c r="J44" s="1">
        <v>68772.399999999994</v>
      </c>
    </row>
    <row r="45" spans="1:10" s="5" customFormat="1" ht="15.75" x14ac:dyDescent="0.2">
      <c r="A45" s="73"/>
      <c r="B45" s="73"/>
      <c r="C45" s="3" t="s">
        <v>31</v>
      </c>
      <c r="D45" s="1"/>
      <c r="E45" s="1">
        <v>694.7</v>
      </c>
      <c r="F45" s="1"/>
      <c r="G45" s="1"/>
      <c r="H45" s="1"/>
      <c r="I45" s="1"/>
      <c r="J45" s="1">
        <v>694.7</v>
      </c>
    </row>
    <row r="46" spans="1:10" s="5" customFormat="1" ht="94.5" customHeight="1" x14ac:dyDescent="0.2">
      <c r="A46" s="71"/>
      <c r="B46" s="71" t="s">
        <v>93</v>
      </c>
      <c r="C46" s="3" t="s">
        <v>23</v>
      </c>
      <c r="D46" s="1"/>
      <c r="E46" s="1">
        <v>11977.1</v>
      </c>
      <c r="F46" s="1"/>
      <c r="G46" s="1"/>
      <c r="H46" s="1"/>
      <c r="I46" s="1"/>
      <c r="J46" s="1">
        <v>11977.1</v>
      </c>
    </row>
    <row r="47" spans="1:10" s="5" customFormat="1" ht="15.75" x14ac:dyDescent="0.2">
      <c r="A47" s="72"/>
      <c r="B47" s="72"/>
      <c r="C47" s="3" t="s">
        <v>19</v>
      </c>
      <c r="D47" s="1"/>
      <c r="E47" s="1"/>
      <c r="F47" s="1"/>
      <c r="G47" s="1"/>
      <c r="H47" s="1"/>
      <c r="I47" s="1"/>
      <c r="J47" s="1"/>
    </row>
    <row r="48" spans="1:10" s="5" customFormat="1" ht="31.5" x14ac:dyDescent="0.2">
      <c r="A48" s="72"/>
      <c r="B48" s="72"/>
      <c r="C48" s="3" t="s">
        <v>21</v>
      </c>
      <c r="D48" s="1"/>
      <c r="E48" s="1">
        <v>11857.3</v>
      </c>
      <c r="F48" s="1"/>
      <c r="G48" s="1"/>
      <c r="H48" s="1"/>
      <c r="I48" s="1"/>
      <c r="J48" s="1">
        <v>11857.3</v>
      </c>
    </row>
    <row r="49" spans="1:10" s="5" customFormat="1" ht="15.75" x14ac:dyDescent="0.2">
      <c r="A49" s="73"/>
      <c r="B49" s="73"/>
      <c r="C49" s="3" t="s">
        <v>31</v>
      </c>
      <c r="D49" s="1"/>
      <c r="E49" s="1">
        <v>119.8</v>
      </c>
      <c r="F49" s="1"/>
      <c r="G49" s="1"/>
      <c r="H49" s="1"/>
      <c r="I49" s="1"/>
      <c r="J49" s="1">
        <v>119.8</v>
      </c>
    </row>
    <row r="50" spans="1:10" s="5" customFormat="1" ht="63" customHeight="1" x14ac:dyDescent="0.2">
      <c r="A50" s="71"/>
      <c r="B50" s="71" t="s">
        <v>94</v>
      </c>
      <c r="C50" s="3" t="s">
        <v>23</v>
      </c>
      <c r="D50" s="1"/>
      <c r="E50" s="1">
        <v>57490</v>
      </c>
      <c r="F50" s="1"/>
      <c r="G50" s="1"/>
      <c r="H50" s="1"/>
      <c r="I50" s="1"/>
      <c r="J50" s="1">
        <v>57490</v>
      </c>
    </row>
    <row r="51" spans="1:10" s="5" customFormat="1" ht="15.75" x14ac:dyDescent="0.2">
      <c r="A51" s="72"/>
      <c r="B51" s="72"/>
      <c r="C51" s="3" t="s">
        <v>19</v>
      </c>
      <c r="D51" s="1"/>
      <c r="E51" s="1"/>
      <c r="F51" s="1"/>
      <c r="G51" s="1"/>
      <c r="H51" s="1"/>
      <c r="I51" s="1"/>
      <c r="J51" s="1"/>
    </row>
    <row r="52" spans="1:10" s="5" customFormat="1" ht="31.5" x14ac:dyDescent="0.2">
      <c r="A52" s="72"/>
      <c r="B52" s="72"/>
      <c r="C52" s="3" t="s">
        <v>21</v>
      </c>
      <c r="D52" s="1"/>
      <c r="E52" s="1">
        <v>56915.1</v>
      </c>
      <c r="F52" s="1"/>
      <c r="G52" s="1"/>
      <c r="H52" s="1"/>
      <c r="I52" s="1"/>
      <c r="J52" s="1">
        <v>56915.1</v>
      </c>
    </row>
    <row r="53" spans="1:10" s="5" customFormat="1" ht="15.75" x14ac:dyDescent="0.2">
      <c r="A53" s="73"/>
      <c r="B53" s="73"/>
      <c r="C53" s="3" t="s">
        <v>31</v>
      </c>
      <c r="D53" s="1"/>
      <c r="E53" s="1">
        <v>574.9</v>
      </c>
      <c r="F53" s="1"/>
      <c r="G53" s="1"/>
      <c r="H53" s="1"/>
      <c r="I53" s="1"/>
      <c r="J53" s="1">
        <v>574.9</v>
      </c>
    </row>
    <row r="54" spans="1:10" s="5" customFormat="1" ht="63" customHeight="1" x14ac:dyDescent="0.2">
      <c r="A54" s="71"/>
      <c r="B54" s="71" t="s">
        <v>95</v>
      </c>
      <c r="C54" s="3" t="s">
        <v>23</v>
      </c>
      <c r="D54" s="1"/>
      <c r="E54" s="1">
        <v>7000</v>
      </c>
      <c r="F54" s="1">
        <v>3000</v>
      </c>
      <c r="G54" s="1">
        <v>19000</v>
      </c>
      <c r="H54" s="1"/>
      <c r="I54" s="1"/>
      <c r="J54" s="1">
        <v>29000</v>
      </c>
    </row>
    <row r="55" spans="1:10" s="5" customFormat="1" ht="15.75" x14ac:dyDescent="0.2">
      <c r="A55" s="72"/>
      <c r="B55" s="72"/>
      <c r="C55" s="3" t="s">
        <v>19</v>
      </c>
      <c r="D55" s="1"/>
      <c r="E55" s="1"/>
      <c r="F55" s="1"/>
      <c r="G55" s="1"/>
      <c r="H55" s="1"/>
      <c r="I55" s="1"/>
      <c r="J55" s="1"/>
    </row>
    <row r="56" spans="1:10" s="5" customFormat="1" ht="31.5" x14ac:dyDescent="0.2">
      <c r="A56" s="72"/>
      <c r="B56" s="72"/>
      <c r="C56" s="3" t="s">
        <v>21</v>
      </c>
      <c r="D56" s="1"/>
      <c r="E56" s="1">
        <v>6930</v>
      </c>
      <c r="F56" s="1">
        <v>2970</v>
      </c>
      <c r="G56" s="1">
        <v>18810</v>
      </c>
      <c r="H56" s="1"/>
      <c r="I56" s="1"/>
      <c r="J56" s="1">
        <v>28710</v>
      </c>
    </row>
    <row r="57" spans="1:10" s="5" customFormat="1" ht="15.75" x14ac:dyDescent="0.2">
      <c r="A57" s="73"/>
      <c r="B57" s="73"/>
      <c r="C57" s="3" t="s">
        <v>31</v>
      </c>
      <c r="D57" s="1"/>
      <c r="E57" s="1">
        <v>70</v>
      </c>
      <c r="F57" s="1">
        <v>30</v>
      </c>
      <c r="G57" s="1">
        <v>190</v>
      </c>
      <c r="H57" s="1"/>
      <c r="I57" s="1"/>
      <c r="J57" s="1">
        <v>290</v>
      </c>
    </row>
    <row r="58" spans="1:10" s="5" customFormat="1" ht="94.5" customHeight="1" x14ac:dyDescent="0.2">
      <c r="A58" s="71"/>
      <c r="B58" s="71" t="s">
        <v>93</v>
      </c>
      <c r="C58" s="3" t="s">
        <v>23</v>
      </c>
      <c r="D58" s="1"/>
      <c r="E58" s="1"/>
      <c r="F58" s="1">
        <v>3000</v>
      </c>
      <c r="G58" s="1"/>
      <c r="H58" s="1"/>
      <c r="I58" s="1"/>
      <c r="J58" s="1">
        <v>3000</v>
      </c>
    </row>
    <row r="59" spans="1:10" s="5" customFormat="1" ht="15.75" x14ac:dyDescent="0.2">
      <c r="A59" s="72"/>
      <c r="B59" s="72"/>
      <c r="C59" s="3" t="s">
        <v>19</v>
      </c>
      <c r="D59" s="1"/>
      <c r="E59" s="1"/>
      <c r="F59" s="1"/>
      <c r="G59" s="1"/>
      <c r="H59" s="1"/>
      <c r="I59" s="1"/>
      <c r="J59" s="1"/>
    </row>
    <row r="60" spans="1:10" s="5" customFormat="1" ht="31.5" x14ac:dyDescent="0.2">
      <c r="A60" s="72"/>
      <c r="B60" s="72"/>
      <c r="C60" s="3" t="s">
        <v>21</v>
      </c>
      <c r="D60" s="1"/>
      <c r="E60" s="1"/>
      <c r="F60" s="1">
        <v>2970</v>
      </c>
      <c r="G60" s="1"/>
      <c r="H60" s="1"/>
      <c r="I60" s="1"/>
      <c r="J60" s="1">
        <v>2970</v>
      </c>
    </row>
    <row r="61" spans="1:10" s="5" customFormat="1" ht="15.75" x14ac:dyDescent="0.2">
      <c r="A61" s="73"/>
      <c r="B61" s="73"/>
      <c r="C61" s="3" t="s">
        <v>31</v>
      </c>
      <c r="D61" s="1"/>
      <c r="E61" s="1"/>
      <c r="F61" s="1">
        <v>30</v>
      </c>
      <c r="G61" s="1"/>
      <c r="H61" s="1"/>
      <c r="I61" s="1"/>
      <c r="J61" s="1">
        <v>30</v>
      </c>
    </row>
    <row r="62" spans="1:10" s="5" customFormat="1" ht="94.5" customHeight="1" x14ac:dyDescent="0.2">
      <c r="A62" s="71"/>
      <c r="B62" s="71" t="s">
        <v>96</v>
      </c>
      <c r="C62" s="3" t="s">
        <v>23</v>
      </c>
      <c r="D62" s="1"/>
      <c r="E62" s="1">
        <v>7000</v>
      </c>
      <c r="F62" s="1"/>
      <c r="G62" s="1"/>
      <c r="H62" s="1"/>
      <c r="I62" s="1"/>
      <c r="J62" s="1">
        <v>7000</v>
      </c>
    </row>
    <row r="63" spans="1:10" s="5" customFormat="1" ht="15.75" x14ac:dyDescent="0.2">
      <c r="A63" s="72"/>
      <c r="B63" s="72"/>
      <c r="C63" s="3" t="s">
        <v>19</v>
      </c>
      <c r="D63" s="1"/>
      <c r="E63" s="1"/>
      <c r="F63" s="1"/>
      <c r="G63" s="1"/>
      <c r="H63" s="1"/>
      <c r="I63" s="1"/>
      <c r="J63" s="1"/>
    </row>
    <row r="64" spans="1:10" s="5" customFormat="1" ht="31.5" x14ac:dyDescent="0.2">
      <c r="A64" s="72"/>
      <c r="B64" s="72"/>
      <c r="C64" s="3" t="s">
        <v>21</v>
      </c>
      <c r="D64" s="1"/>
      <c r="E64" s="1">
        <v>6930</v>
      </c>
      <c r="F64" s="1"/>
      <c r="G64" s="1"/>
      <c r="H64" s="1"/>
      <c r="I64" s="1"/>
      <c r="J64" s="1">
        <v>6930</v>
      </c>
    </row>
    <row r="65" spans="1:10" s="5" customFormat="1" ht="15.75" x14ac:dyDescent="0.2">
      <c r="A65" s="73"/>
      <c r="B65" s="73"/>
      <c r="C65" s="3" t="s">
        <v>31</v>
      </c>
      <c r="D65" s="1"/>
      <c r="E65" s="1">
        <v>70</v>
      </c>
      <c r="F65" s="1"/>
      <c r="G65" s="1"/>
      <c r="H65" s="1"/>
      <c r="I65" s="1"/>
      <c r="J65" s="1">
        <v>70</v>
      </c>
    </row>
    <row r="66" spans="1:10" s="5" customFormat="1" ht="63" customHeight="1" x14ac:dyDescent="0.2">
      <c r="A66" s="71"/>
      <c r="B66" s="71" t="s">
        <v>97</v>
      </c>
      <c r="C66" s="3" t="s">
        <v>23</v>
      </c>
      <c r="D66" s="1"/>
      <c r="E66" s="1"/>
      <c r="F66" s="1"/>
      <c r="G66" s="1">
        <v>19000</v>
      </c>
      <c r="H66" s="1"/>
      <c r="I66" s="1"/>
      <c r="J66" s="1">
        <v>19000</v>
      </c>
    </row>
    <row r="67" spans="1:10" s="5" customFormat="1" ht="15.75" x14ac:dyDescent="0.2">
      <c r="A67" s="72"/>
      <c r="B67" s="72"/>
      <c r="C67" s="3" t="s">
        <v>19</v>
      </c>
      <c r="D67" s="1"/>
      <c r="E67" s="1"/>
      <c r="F67" s="1"/>
      <c r="G67" s="1"/>
      <c r="H67" s="1"/>
      <c r="I67" s="1"/>
      <c r="J67" s="1"/>
    </row>
    <row r="68" spans="1:10" s="5" customFormat="1" ht="31.5" x14ac:dyDescent="0.2">
      <c r="A68" s="72"/>
      <c r="B68" s="72"/>
      <c r="C68" s="3" t="s">
        <v>21</v>
      </c>
      <c r="D68" s="1"/>
      <c r="E68" s="1"/>
      <c r="F68" s="1"/>
      <c r="G68" s="1">
        <v>18810</v>
      </c>
      <c r="H68" s="1"/>
      <c r="I68" s="1"/>
      <c r="J68" s="1">
        <v>18810</v>
      </c>
    </row>
    <row r="69" spans="1:10" s="5" customFormat="1" ht="15.75" x14ac:dyDescent="0.2">
      <c r="A69" s="73"/>
      <c r="B69" s="73"/>
      <c r="C69" s="3" t="s">
        <v>31</v>
      </c>
      <c r="D69" s="1"/>
      <c r="E69" s="1"/>
      <c r="F69" s="1"/>
      <c r="G69" s="1">
        <v>190</v>
      </c>
      <c r="H69" s="1"/>
      <c r="I69" s="1"/>
      <c r="J69" s="1">
        <v>190</v>
      </c>
    </row>
    <row r="70" spans="1:10" s="5" customFormat="1" ht="15.75" customHeight="1" x14ac:dyDescent="0.2">
      <c r="A70" s="74" t="s">
        <v>37</v>
      </c>
      <c r="B70" s="75" t="s">
        <v>51</v>
      </c>
      <c r="C70" s="17" t="s">
        <v>23</v>
      </c>
      <c r="D70" s="18">
        <v>23369.5</v>
      </c>
      <c r="E70" s="18">
        <v>120000</v>
      </c>
      <c r="F70" s="18">
        <v>74000</v>
      </c>
      <c r="G70" s="18">
        <v>46000</v>
      </c>
      <c r="H70" s="18">
        <v>50000</v>
      </c>
      <c r="I70" s="18"/>
      <c r="J70" s="18">
        <v>313369.5</v>
      </c>
    </row>
    <row r="71" spans="1:10" s="5" customFormat="1" ht="15.75" x14ac:dyDescent="0.2">
      <c r="A71" s="74"/>
      <c r="B71" s="75"/>
      <c r="C71" s="17" t="s">
        <v>19</v>
      </c>
      <c r="D71" s="18"/>
      <c r="E71" s="18"/>
      <c r="F71" s="18"/>
      <c r="G71" s="18"/>
      <c r="H71" s="18"/>
      <c r="I71" s="18"/>
      <c r="J71" s="18"/>
    </row>
    <row r="72" spans="1:10" s="5" customFormat="1" ht="31.5" x14ac:dyDescent="0.2">
      <c r="A72" s="74"/>
      <c r="B72" s="75"/>
      <c r="C72" s="17" t="s">
        <v>21</v>
      </c>
      <c r="D72" s="18">
        <v>16955.900000000001</v>
      </c>
      <c r="E72" s="18">
        <v>108000</v>
      </c>
      <c r="F72" s="18">
        <v>66600</v>
      </c>
      <c r="G72" s="18">
        <v>41400</v>
      </c>
      <c r="H72" s="18">
        <v>45000</v>
      </c>
      <c r="I72" s="18"/>
      <c r="J72" s="18">
        <v>277955</v>
      </c>
    </row>
    <row r="73" spans="1:10" s="5" customFormat="1" ht="15.75" x14ac:dyDescent="0.2">
      <c r="A73" s="74"/>
      <c r="B73" s="75"/>
      <c r="C73" s="17" t="s">
        <v>31</v>
      </c>
      <c r="D73" s="18">
        <v>233.7</v>
      </c>
      <c r="E73" s="18">
        <v>12000</v>
      </c>
      <c r="F73" s="18">
        <v>7400</v>
      </c>
      <c r="G73" s="18">
        <v>4600</v>
      </c>
      <c r="H73" s="18">
        <v>5000</v>
      </c>
      <c r="I73" s="18"/>
      <c r="J73" s="18">
        <v>29233.7</v>
      </c>
    </row>
    <row r="74" spans="1:10" s="5" customFormat="1" ht="31.5" x14ac:dyDescent="0.2">
      <c r="A74" s="74"/>
      <c r="B74" s="75"/>
      <c r="C74" s="17" t="s">
        <v>32</v>
      </c>
      <c r="D74" s="18">
        <v>6179.9</v>
      </c>
      <c r="E74" s="18"/>
      <c r="F74" s="18"/>
      <c r="G74" s="18"/>
      <c r="H74" s="18"/>
      <c r="I74" s="18"/>
      <c r="J74" s="18">
        <v>6179.9</v>
      </c>
    </row>
    <row r="75" spans="1:10" s="5" customFormat="1" ht="15.75" customHeight="1" x14ac:dyDescent="0.2">
      <c r="A75" s="57" t="s">
        <v>28</v>
      </c>
      <c r="B75" s="58" t="s">
        <v>52</v>
      </c>
      <c r="C75" s="3" t="s">
        <v>23</v>
      </c>
      <c r="D75" s="1">
        <v>21309.9</v>
      </c>
      <c r="E75" s="1"/>
      <c r="F75" s="1"/>
      <c r="G75" s="1"/>
      <c r="H75" s="1"/>
      <c r="I75" s="1"/>
      <c r="J75" s="1">
        <v>21309.9</v>
      </c>
    </row>
    <row r="76" spans="1:10" s="5" customFormat="1" ht="15.75" x14ac:dyDescent="0.2">
      <c r="A76" s="57"/>
      <c r="B76" s="58"/>
      <c r="C76" s="3" t="s">
        <v>19</v>
      </c>
      <c r="D76" s="1"/>
      <c r="E76" s="1"/>
      <c r="F76" s="1"/>
      <c r="G76" s="1"/>
      <c r="H76" s="1"/>
      <c r="I76" s="1"/>
      <c r="J76" s="1"/>
    </row>
    <row r="77" spans="1:10" s="5" customFormat="1" ht="31.5" x14ac:dyDescent="0.2">
      <c r="A77" s="57"/>
      <c r="B77" s="58"/>
      <c r="C77" s="3" t="s">
        <v>21</v>
      </c>
      <c r="D77" s="1">
        <v>14916.9</v>
      </c>
      <c r="E77" s="1"/>
      <c r="F77" s="1"/>
      <c r="G77" s="1"/>
      <c r="H77" s="1"/>
      <c r="I77" s="1"/>
      <c r="J77" s="1">
        <v>14916.9</v>
      </c>
    </row>
    <row r="78" spans="1:10" s="5" customFormat="1" ht="18.75" customHeight="1" x14ac:dyDescent="0.2">
      <c r="A78" s="57"/>
      <c r="B78" s="58"/>
      <c r="C78" s="3" t="s">
        <v>31</v>
      </c>
      <c r="D78" s="1">
        <v>213.1</v>
      </c>
      <c r="E78" s="1"/>
      <c r="F78" s="1"/>
      <c r="G78" s="1"/>
      <c r="H78" s="1"/>
      <c r="I78" s="1"/>
      <c r="J78" s="1">
        <v>231.1</v>
      </c>
    </row>
    <row r="79" spans="1:10" s="5" customFormat="1" ht="31.5" x14ac:dyDescent="0.2">
      <c r="A79" s="57"/>
      <c r="B79" s="58"/>
      <c r="C79" s="3" t="s">
        <v>32</v>
      </c>
      <c r="D79" s="1">
        <v>6179.9</v>
      </c>
      <c r="E79" s="1"/>
      <c r="F79" s="1"/>
      <c r="G79" s="1"/>
      <c r="H79" s="1"/>
      <c r="I79" s="1"/>
      <c r="J79" s="1">
        <v>6179.9</v>
      </c>
    </row>
    <row r="80" spans="1:10" s="5" customFormat="1" ht="15.75" customHeight="1" x14ac:dyDescent="0.2">
      <c r="A80" s="71"/>
      <c r="B80" s="71" t="s">
        <v>72</v>
      </c>
      <c r="C80" s="3" t="s">
        <v>23</v>
      </c>
      <c r="D80" s="1">
        <v>927.6</v>
      </c>
      <c r="E80" s="1"/>
      <c r="F80" s="1"/>
      <c r="G80" s="1"/>
      <c r="H80" s="1"/>
      <c r="I80" s="1"/>
      <c r="J80" s="1">
        <v>927.6</v>
      </c>
    </row>
    <row r="81" spans="1:10" s="5" customFormat="1" ht="15.75" x14ac:dyDescent="0.2">
      <c r="A81" s="72"/>
      <c r="B81" s="72"/>
      <c r="C81" s="3" t="s">
        <v>19</v>
      </c>
      <c r="D81" s="1"/>
      <c r="E81" s="1"/>
      <c r="F81" s="1"/>
      <c r="G81" s="1"/>
      <c r="H81" s="1"/>
      <c r="I81" s="1"/>
      <c r="J81" s="1"/>
    </row>
    <row r="82" spans="1:10" s="5" customFormat="1" ht="31.5" x14ac:dyDescent="0.2">
      <c r="A82" s="72"/>
      <c r="B82" s="72"/>
      <c r="C82" s="3" t="s">
        <v>21</v>
      </c>
      <c r="D82" s="1">
        <v>649.29999999999995</v>
      </c>
      <c r="E82" s="1"/>
      <c r="F82" s="1"/>
      <c r="G82" s="1"/>
      <c r="H82" s="1"/>
      <c r="I82" s="1"/>
      <c r="J82" s="1">
        <v>649.29999999999995</v>
      </c>
    </row>
    <row r="83" spans="1:10" s="5" customFormat="1" ht="15.75" x14ac:dyDescent="0.2">
      <c r="A83" s="72"/>
      <c r="B83" s="72"/>
      <c r="C83" s="3" t="s">
        <v>31</v>
      </c>
      <c r="D83" s="1">
        <v>92.8</v>
      </c>
      <c r="E83" s="1"/>
      <c r="F83" s="1"/>
      <c r="G83" s="1"/>
      <c r="H83" s="1"/>
      <c r="I83" s="1"/>
      <c r="J83" s="1">
        <v>92.8</v>
      </c>
    </row>
    <row r="84" spans="1:10" s="5" customFormat="1" ht="31.5" x14ac:dyDescent="0.2">
      <c r="A84" s="73"/>
      <c r="B84" s="73"/>
      <c r="C84" s="3" t="s">
        <v>32</v>
      </c>
      <c r="D84" s="1">
        <v>185.52</v>
      </c>
      <c r="E84" s="1"/>
      <c r="F84" s="1"/>
      <c r="G84" s="1"/>
      <c r="H84" s="1"/>
      <c r="I84" s="1"/>
      <c r="J84" s="1">
        <v>185.5</v>
      </c>
    </row>
    <row r="85" spans="1:10" s="5" customFormat="1" ht="47.25" customHeight="1" x14ac:dyDescent="0.2">
      <c r="A85" s="71"/>
      <c r="B85" s="71" t="s">
        <v>73</v>
      </c>
      <c r="C85" s="3" t="s">
        <v>23</v>
      </c>
      <c r="D85" s="1">
        <v>1484.8</v>
      </c>
      <c r="E85" s="1"/>
      <c r="F85" s="1"/>
      <c r="G85" s="1"/>
      <c r="H85" s="1"/>
      <c r="I85" s="1"/>
      <c r="J85" s="1">
        <v>1484.8</v>
      </c>
    </row>
    <row r="86" spans="1:10" s="5" customFormat="1" ht="15.75" x14ac:dyDescent="0.2">
      <c r="A86" s="72"/>
      <c r="B86" s="72"/>
      <c r="C86" s="3" t="s">
        <v>19</v>
      </c>
      <c r="D86" s="1"/>
      <c r="E86" s="1"/>
      <c r="F86" s="1"/>
      <c r="G86" s="1"/>
      <c r="H86" s="1"/>
      <c r="I86" s="1"/>
      <c r="J86" s="1"/>
    </row>
    <row r="87" spans="1:10" s="5" customFormat="1" ht="31.5" x14ac:dyDescent="0.2">
      <c r="A87" s="72"/>
      <c r="B87" s="72"/>
      <c r="C87" s="3" t="s">
        <v>21</v>
      </c>
      <c r="D87" s="1">
        <v>1039.4000000000001</v>
      </c>
      <c r="E87" s="1"/>
      <c r="F87" s="1"/>
      <c r="G87" s="1"/>
      <c r="H87" s="1"/>
      <c r="I87" s="1"/>
      <c r="J87" s="1">
        <v>1039.4000000000001</v>
      </c>
    </row>
    <row r="88" spans="1:10" s="5" customFormat="1" ht="15.75" x14ac:dyDescent="0.2">
      <c r="A88" s="72"/>
      <c r="B88" s="72"/>
      <c r="C88" s="3" t="s">
        <v>31</v>
      </c>
      <c r="D88" s="1">
        <v>148.5</v>
      </c>
      <c r="E88" s="1"/>
      <c r="F88" s="1"/>
      <c r="G88" s="1"/>
      <c r="H88" s="1"/>
      <c r="I88" s="1"/>
      <c r="J88" s="1">
        <v>148.5</v>
      </c>
    </row>
    <row r="89" spans="1:10" s="5" customFormat="1" ht="31.5" x14ac:dyDescent="0.2">
      <c r="A89" s="73"/>
      <c r="B89" s="73"/>
      <c r="C89" s="3" t="s">
        <v>32</v>
      </c>
      <c r="D89" s="1">
        <v>296.89999999999998</v>
      </c>
      <c r="E89" s="1"/>
      <c r="F89" s="1"/>
      <c r="G89" s="1"/>
      <c r="H89" s="1"/>
      <c r="I89" s="1"/>
      <c r="J89" s="1">
        <v>296.89999999999998</v>
      </c>
    </row>
    <row r="90" spans="1:10" s="5" customFormat="1" ht="47.25" customHeight="1" x14ac:dyDescent="0.2">
      <c r="A90" s="71"/>
      <c r="B90" s="71" t="s">
        <v>74</v>
      </c>
      <c r="C90" s="3" t="s">
        <v>23</v>
      </c>
      <c r="D90" s="1">
        <v>2143.8000000000002</v>
      </c>
      <c r="E90" s="1"/>
      <c r="F90" s="1"/>
      <c r="G90" s="1"/>
      <c r="H90" s="1"/>
      <c r="I90" s="1"/>
      <c r="J90" s="1">
        <v>2143.8000000000002</v>
      </c>
    </row>
    <row r="91" spans="1:10" s="5" customFormat="1" ht="15.75" x14ac:dyDescent="0.2">
      <c r="A91" s="72"/>
      <c r="B91" s="72"/>
      <c r="C91" s="3" t="s">
        <v>19</v>
      </c>
      <c r="D91" s="1"/>
      <c r="E91" s="1"/>
      <c r="F91" s="1"/>
      <c r="G91" s="1"/>
      <c r="H91" s="1"/>
      <c r="I91" s="1"/>
      <c r="J91" s="1"/>
    </row>
    <row r="92" spans="1:10" s="5" customFormat="1" ht="31.5" x14ac:dyDescent="0.2">
      <c r="A92" s="72"/>
      <c r="B92" s="72"/>
      <c r="C92" s="3" t="s">
        <v>21</v>
      </c>
      <c r="D92" s="1">
        <v>1500.7</v>
      </c>
      <c r="E92" s="1"/>
      <c r="F92" s="1"/>
      <c r="G92" s="1"/>
      <c r="H92" s="1"/>
      <c r="I92" s="1"/>
      <c r="J92" s="1">
        <v>1500.7</v>
      </c>
    </row>
    <row r="93" spans="1:10" s="5" customFormat="1" ht="15.75" x14ac:dyDescent="0.2">
      <c r="A93" s="72"/>
      <c r="B93" s="72"/>
      <c r="C93" s="3" t="s">
        <v>31</v>
      </c>
      <c r="D93" s="1">
        <v>214.3</v>
      </c>
      <c r="E93" s="1"/>
      <c r="F93" s="1"/>
      <c r="G93" s="1"/>
      <c r="H93" s="1"/>
      <c r="I93" s="1"/>
      <c r="J93" s="1">
        <v>214.3</v>
      </c>
    </row>
    <row r="94" spans="1:10" s="5" customFormat="1" ht="31.5" x14ac:dyDescent="0.2">
      <c r="A94" s="73"/>
      <c r="B94" s="73"/>
      <c r="C94" s="3" t="s">
        <v>32</v>
      </c>
      <c r="D94" s="1">
        <v>428.8</v>
      </c>
      <c r="E94" s="1"/>
      <c r="F94" s="1"/>
      <c r="G94" s="1"/>
      <c r="H94" s="1"/>
      <c r="I94" s="1"/>
      <c r="J94" s="1">
        <v>428.8</v>
      </c>
    </row>
    <row r="95" spans="1:10" s="5" customFormat="1" ht="31.5" customHeight="1" x14ac:dyDescent="0.2">
      <c r="A95" s="71"/>
      <c r="B95" s="71" t="s">
        <v>75</v>
      </c>
      <c r="C95" s="3" t="s">
        <v>23</v>
      </c>
      <c r="D95" s="1">
        <v>2175.8000000000002</v>
      </c>
      <c r="E95" s="1"/>
      <c r="F95" s="1"/>
      <c r="G95" s="1"/>
      <c r="H95" s="1"/>
      <c r="I95" s="1"/>
      <c r="J95" s="1">
        <v>2175.8000000000002</v>
      </c>
    </row>
    <row r="96" spans="1:10" s="5" customFormat="1" ht="15.75" x14ac:dyDescent="0.2">
      <c r="A96" s="72"/>
      <c r="B96" s="72"/>
      <c r="C96" s="3" t="s">
        <v>19</v>
      </c>
      <c r="D96" s="1"/>
      <c r="E96" s="1"/>
      <c r="F96" s="1"/>
      <c r="G96" s="1"/>
      <c r="H96" s="1"/>
      <c r="I96" s="1"/>
      <c r="J96" s="1"/>
    </row>
    <row r="97" spans="1:10" s="5" customFormat="1" ht="31.5" x14ac:dyDescent="0.2">
      <c r="A97" s="72"/>
      <c r="B97" s="72"/>
      <c r="C97" s="3" t="s">
        <v>21</v>
      </c>
      <c r="D97" s="1">
        <v>1523</v>
      </c>
      <c r="E97" s="1"/>
      <c r="F97" s="1"/>
      <c r="G97" s="1"/>
      <c r="H97" s="1"/>
      <c r="I97" s="1"/>
      <c r="J97" s="1">
        <v>1523</v>
      </c>
    </row>
    <row r="98" spans="1:10" s="5" customFormat="1" ht="15.75" x14ac:dyDescent="0.2">
      <c r="A98" s="72"/>
      <c r="B98" s="72"/>
      <c r="C98" s="3" t="s">
        <v>31</v>
      </c>
      <c r="D98" s="1">
        <v>217.6</v>
      </c>
      <c r="E98" s="1"/>
      <c r="F98" s="1"/>
      <c r="G98" s="1"/>
      <c r="H98" s="1"/>
      <c r="I98" s="1"/>
      <c r="J98" s="1">
        <v>217.6</v>
      </c>
    </row>
    <row r="99" spans="1:10" s="5" customFormat="1" ht="31.5" x14ac:dyDescent="0.2">
      <c r="A99" s="73"/>
      <c r="B99" s="73"/>
      <c r="C99" s="3" t="s">
        <v>32</v>
      </c>
      <c r="D99" s="1">
        <v>435.2</v>
      </c>
      <c r="E99" s="1"/>
      <c r="F99" s="1"/>
      <c r="G99" s="1"/>
      <c r="H99" s="1"/>
      <c r="I99" s="1"/>
      <c r="J99" s="1">
        <v>435.2</v>
      </c>
    </row>
    <row r="100" spans="1:10" s="5" customFormat="1" ht="31.5" customHeight="1" x14ac:dyDescent="0.2">
      <c r="A100" s="71"/>
      <c r="B100" s="71" t="s">
        <v>76</v>
      </c>
      <c r="C100" s="3" t="s">
        <v>23</v>
      </c>
      <c r="D100" s="1">
        <v>2044.8</v>
      </c>
      <c r="E100" s="1"/>
      <c r="F100" s="1"/>
      <c r="G100" s="1"/>
      <c r="H100" s="1"/>
      <c r="I100" s="1"/>
      <c r="J100" s="1">
        <v>2044.8</v>
      </c>
    </row>
    <row r="101" spans="1:10" s="5" customFormat="1" ht="15.75" x14ac:dyDescent="0.2">
      <c r="A101" s="73"/>
      <c r="B101" s="73"/>
      <c r="C101" s="3" t="s">
        <v>19</v>
      </c>
      <c r="D101" s="1"/>
      <c r="E101" s="1"/>
      <c r="F101" s="1"/>
      <c r="G101" s="1"/>
      <c r="H101" s="1"/>
      <c r="I101" s="1"/>
      <c r="J101" s="1"/>
    </row>
    <row r="102" spans="1:10" s="5" customFormat="1" ht="31.5" x14ac:dyDescent="0.2">
      <c r="A102" s="71"/>
      <c r="B102" s="71"/>
      <c r="C102" s="3" t="s">
        <v>21</v>
      </c>
      <c r="D102" s="1">
        <v>1431.3</v>
      </c>
      <c r="E102" s="1"/>
      <c r="F102" s="1"/>
      <c r="G102" s="1"/>
      <c r="H102" s="1"/>
      <c r="I102" s="1"/>
      <c r="J102" s="1">
        <v>1431.3</v>
      </c>
    </row>
    <row r="103" spans="1:10" s="5" customFormat="1" ht="15.75" x14ac:dyDescent="0.2">
      <c r="A103" s="72"/>
      <c r="B103" s="72"/>
      <c r="C103" s="3" t="s">
        <v>31</v>
      </c>
      <c r="D103" s="1">
        <v>204.5</v>
      </c>
      <c r="E103" s="1"/>
      <c r="F103" s="1"/>
      <c r="G103" s="1"/>
      <c r="H103" s="1"/>
      <c r="I103" s="1"/>
      <c r="J103" s="1">
        <v>204.5</v>
      </c>
    </row>
    <row r="104" spans="1:10" s="5" customFormat="1" ht="31.5" x14ac:dyDescent="0.2">
      <c r="A104" s="73"/>
      <c r="B104" s="73"/>
      <c r="C104" s="3" t="s">
        <v>32</v>
      </c>
      <c r="D104" s="1">
        <v>409</v>
      </c>
      <c r="E104" s="1"/>
      <c r="F104" s="1"/>
      <c r="G104" s="1"/>
      <c r="H104" s="1"/>
      <c r="I104" s="1"/>
      <c r="J104" s="1">
        <v>409</v>
      </c>
    </row>
    <row r="105" spans="1:10" s="5" customFormat="1" ht="47.25" customHeight="1" x14ac:dyDescent="0.2">
      <c r="A105" s="71"/>
      <c r="B105" s="71" t="s">
        <v>77</v>
      </c>
      <c r="C105" s="3" t="s">
        <v>23</v>
      </c>
      <c r="D105" s="1">
        <v>1227.5999999999999</v>
      </c>
      <c r="E105" s="1"/>
      <c r="F105" s="1"/>
      <c r="G105" s="1"/>
      <c r="H105" s="1"/>
      <c r="I105" s="1"/>
      <c r="J105" s="1">
        <v>1227.5999999999999</v>
      </c>
    </row>
    <row r="106" spans="1:10" s="5" customFormat="1" ht="15.75" x14ac:dyDescent="0.2">
      <c r="A106" s="72"/>
      <c r="B106" s="72"/>
      <c r="C106" s="3" t="s">
        <v>19</v>
      </c>
      <c r="D106" s="1"/>
      <c r="E106" s="1"/>
      <c r="F106" s="1"/>
      <c r="G106" s="1"/>
      <c r="H106" s="1"/>
      <c r="I106" s="1"/>
      <c r="J106" s="1"/>
    </row>
    <row r="107" spans="1:10" s="5" customFormat="1" ht="31.5" x14ac:dyDescent="0.2">
      <c r="A107" s="72"/>
      <c r="B107" s="72"/>
      <c r="C107" s="3" t="s">
        <v>21</v>
      </c>
      <c r="D107" s="1">
        <v>859.3</v>
      </c>
      <c r="E107" s="1"/>
      <c r="F107" s="1"/>
      <c r="G107" s="1"/>
      <c r="H107" s="1"/>
      <c r="I107" s="1"/>
      <c r="J107" s="1">
        <v>859.3</v>
      </c>
    </row>
    <row r="108" spans="1:10" s="5" customFormat="1" ht="15.75" x14ac:dyDescent="0.2">
      <c r="A108" s="72"/>
      <c r="B108" s="72"/>
      <c r="C108" s="3" t="s">
        <v>31</v>
      </c>
      <c r="D108" s="1">
        <v>122.8</v>
      </c>
      <c r="E108" s="1"/>
      <c r="F108" s="1"/>
      <c r="G108" s="1"/>
      <c r="H108" s="1"/>
      <c r="I108" s="1"/>
      <c r="J108" s="1">
        <v>122.8</v>
      </c>
    </row>
    <row r="109" spans="1:10" s="5" customFormat="1" ht="31.5" x14ac:dyDescent="0.2">
      <c r="A109" s="73"/>
      <c r="B109" s="73"/>
      <c r="C109" s="3" t="s">
        <v>32</v>
      </c>
      <c r="D109" s="1">
        <v>245.5</v>
      </c>
      <c r="E109" s="1"/>
      <c r="F109" s="1"/>
      <c r="G109" s="1"/>
      <c r="H109" s="1"/>
      <c r="I109" s="1"/>
      <c r="J109" s="1">
        <v>245.5</v>
      </c>
    </row>
    <row r="110" spans="1:10" s="5" customFormat="1" ht="31.5" customHeight="1" x14ac:dyDescent="0.2">
      <c r="A110" s="71"/>
      <c r="B110" s="71" t="s">
        <v>78</v>
      </c>
      <c r="C110" s="3" t="s">
        <v>23</v>
      </c>
      <c r="D110" s="1">
        <v>2175.8000000000002</v>
      </c>
      <c r="E110" s="1"/>
      <c r="F110" s="1"/>
      <c r="G110" s="1"/>
      <c r="H110" s="1"/>
      <c r="I110" s="1"/>
      <c r="J110" s="1">
        <v>2175.8000000000002</v>
      </c>
    </row>
    <row r="111" spans="1:10" s="5" customFormat="1" ht="15.75" x14ac:dyDescent="0.2">
      <c r="A111" s="72"/>
      <c r="B111" s="72"/>
      <c r="C111" s="3" t="s">
        <v>19</v>
      </c>
      <c r="D111" s="1"/>
      <c r="E111" s="1"/>
      <c r="F111" s="1"/>
      <c r="G111" s="1"/>
      <c r="H111" s="1"/>
      <c r="I111" s="1"/>
      <c r="J111" s="1"/>
    </row>
    <row r="112" spans="1:10" s="5" customFormat="1" ht="31.5" x14ac:dyDescent="0.2">
      <c r="A112" s="72"/>
      <c r="B112" s="72"/>
      <c r="C112" s="3" t="s">
        <v>21</v>
      </c>
      <c r="D112" s="1">
        <v>1523</v>
      </c>
      <c r="E112" s="1"/>
      <c r="F112" s="1"/>
      <c r="G112" s="1"/>
      <c r="H112" s="1"/>
      <c r="I112" s="1"/>
      <c r="J112" s="1">
        <v>1523</v>
      </c>
    </row>
    <row r="113" spans="1:10" s="5" customFormat="1" ht="15.75" x14ac:dyDescent="0.2">
      <c r="A113" s="72"/>
      <c r="B113" s="72"/>
      <c r="C113" s="3" t="s">
        <v>31</v>
      </c>
      <c r="D113" s="1">
        <v>217.6</v>
      </c>
      <c r="E113" s="1"/>
      <c r="F113" s="1"/>
      <c r="G113" s="1"/>
      <c r="H113" s="1"/>
      <c r="I113" s="1"/>
      <c r="J113" s="1">
        <v>217.6</v>
      </c>
    </row>
    <row r="114" spans="1:10" s="5" customFormat="1" ht="31.5" x14ac:dyDescent="0.2">
      <c r="A114" s="73"/>
      <c r="B114" s="73"/>
      <c r="C114" s="3" t="s">
        <v>32</v>
      </c>
      <c r="D114" s="1">
        <v>435.2</v>
      </c>
      <c r="E114" s="1"/>
      <c r="F114" s="1"/>
      <c r="G114" s="1"/>
      <c r="H114" s="1"/>
      <c r="I114" s="1"/>
      <c r="J114" s="1">
        <v>435.2</v>
      </c>
    </row>
    <row r="115" spans="1:10" s="5" customFormat="1" ht="31.5" customHeight="1" x14ac:dyDescent="0.2">
      <c r="A115" s="71"/>
      <c r="B115" s="71" t="s">
        <v>79</v>
      </c>
      <c r="C115" s="3" t="s">
        <v>23</v>
      </c>
      <c r="D115" s="1">
        <v>2729.8</v>
      </c>
      <c r="E115" s="1"/>
      <c r="F115" s="1"/>
      <c r="G115" s="1"/>
      <c r="H115" s="1"/>
      <c r="I115" s="1"/>
      <c r="J115" s="1">
        <v>2729.8</v>
      </c>
    </row>
    <row r="116" spans="1:10" s="5" customFormat="1" ht="15.75" x14ac:dyDescent="0.2">
      <c r="A116" s="72"/>
      <c r="B116" s="72"/>
      <c r="C116" s="3" t="s">
        <v>19</v>
      </c>
      <c r="D116" s="1"/>
      <c r="E116" s="1"/>
      <c r="F116" s="1"/>
      <c r="G116" s="1"/>
      <c r="H116" s="1"/>
      <c r="I116" s="1"/>
      <c r="J116" s="1"/>
    </row>
    <row r="117" spans="1:10" s="5" customFormat="1" ht="31.5" x14ac:dyDescent="0.2">
      <c r="A117" s="72"/>
      <c r="B117" s="72"/>
      <c r="C117" s="3" t="s">
        <v>21</v>
      </c>
      <c r="D117" s="1">
        <v>1910.8</v>
      </c>
      <c r="E117" s="1"/>
      <c r="F117" s="1"/>
      <c r="G117" s="1"/>
      <c r="H117" s="1"/>
      <c r="I117" s="1"/>
      <c r="J117" s="1">
        <v>1910.8</v>
      </c>
    </row>
    <row r="118" spans="1:10" s="5" customFormat="1" ht="15.75" x14ac:dyDescent="0.2">
      <c r="A118" s="72"/>
      <c r="B118" s="72"/>
      <c r="C118" s="3" t="s">
        <v>31</v>
      </c>
      <c r="D118" s="1">
        <v>273</v>
      </c>
      <c r="E118" s="1"/>
      <c r="F118" s="1"/>
      <c r="G118" s="1"/>
      <c r="H118" s="1"/>
      <c r="I118" s="1"/>
      <c r="J118" s="1">
        <v>273</v>
      </c>
    </row>
    <row r="119" spans="1:10" s="5" customFormat="1" ht="31.5" x14ac:dyDescent="0.2">
      <c r="A119" s="73"/>
      <c r="B119" s="73"/>
      <c r="C119" s="3" t="s">
        <v>32</v>
      </c>
      <c r="D119" s="1">
        <v>546</v>
      </c>
      <c r="E119" s="1"/>
      <c r="F119" s="1"/>
      <c r="G119" s="1"/>
      <c r="H119" s="1"/>
      <c r="I119" s="1"/>
      <c r="J119" s="1">
        <v>546</v>
      </c>
    </row>
    <row r="120" spans="1:10" s="5" customFormat="1" ht="31.5" customHeight="1" x14ac:dyDescent="0.2">
      <c r="A120" s="71"/>
      <c r="B120" s="71" t="s">
        <v>80</v>
      </c>
      <c r="C120" s="19" t="s">
        <v>23</v>
      </c>
      <c r="D120" s="1">
        <v>2971.5</v>
      </c>
      <c r="E120" s="1"/>
      <c r="F120" s="1"/>
      <c r="G120" s="1"/>
      <c r="H120" s="1"/>
      <c r="I120" s="1"/>
      <c r="J120" s="1">
        <v>2971.5</v>
      </c>
    </row>
    <row r="121" spans="1:10" s="5" customFormat="1" ht="15.75" x14ac:dyDescent="0.2">
      <c r="A121" s="72"/>
      <c r="B121" s="72"/>
      <c r="C121" s="3" t="s">
        <v>19</v>
      </c>
      <c r="D121" s="1"/>
      <c r="E121" s="1"/>
      <c r="F121" s="1"/>
      <c r="G121" s="1"/>
      <c r="H121" s="1"/>
      <c r="I121" s="1"/>
      <c r="J121" s="1"/>
    </row>
    <row r="122" spans="1:10" s="5" customFormat="1" ht="31.5" x14ac:dyDescent="0.2">
      <c r="A122" s="72"/>
      <c r="B122" s="72"/>
      <c r="C122" s="3" t="s">
        <v>21</v>
      </c>
      <c r="D122" s="1">
        <v>2080</v>
      </c>
      <c r="E122" s="1"/>
      <c r="F122" s="1"/>
      <c r="G122" s="1"/>
      <c r="H122" s="1"/>
      <c r="I122" s="1"/>
      <c r="J122" s="1">
        <v>2080</v>
      </c>
    </row>
    <row r="123" spans="1:10" s="5" customFormat="1" ht="15.75" x14ac:dyDescent="0.2">
      <c r="A123" s="72"/>
      <c r="B123" s="72"/>
      <c r="C123" s="3" t="s">
        <v>31</v>
      </c>
      <c r="D123" s="1">
        <v>297.2</v>
      </c>
      <c r="E123" s="1"/>
      <c r="F123" s="1"/>
      <c r="G123" s="1"/>
      <c r="H123" s="1"/>
      <c r="I123" s="1"/>
      <c r="J123" s="1">
        <v>297.2</v>
      </c>
    </row>
    <row r="124" spans="1:10" s="5" customFormat="1" ht="31.5" x14ac:dyDescent="0.2">
      <c r="A124" s="73"/>
      <c r="B124" s="73"/>
      <c r="C124" s="3" t="s">
        <v>32</v>
      </c>
      <c r="D124" s="1">
        <v>594.29999999999995</v>
      </c>
      <c r="E124" s="1"/>
      <c r="F124" s="1"/>
      <c r="G124" s="1"/>
      <c r="H124" s="1"/>
      <c r="I124" s="1"/>
      <c r="J124" s="1">
        <v>594.29999999999995</v>
      </c>
    </row>
    <row r="125" spans="1:10" s="5" customFormat="1" ht="31.5" customHeight="1" x14ac:dyDescent="0.2">
      <c r="A125" s="71"/>
      <c r="B125" s="71" t="s">
        <v>81</v>
      </c>
      <c r="C125" s="3" t="s">
        <v>23</v>
      </c>
      <c r="D125" s="1">
        <v>915.4</v>
      </c>
      <c r="E125" s="1"/>
      <c r="F125" s="1"/>
      <c r="G125" s="1"/>
      <c r="H125" s="1"/>
      <c r="I125" s="1"/>
      <c r="J125" s="1">
        <v>915.4</v>
      </c>
    </row>
    <row r="126" spans="1:10" s="5" customFormat="1" ht="15.75" x14ac:dyDescent="0.2">
      <c r="A126" s="72"/>
      <c r="B126" s="72"/>
      <c r="C126" s="3" t="s">
        <v>19</v>
      </c>
      <c r="D126" s="1"/>
      <c r="E126" s="1"/>
      <c r="F126" s="1"/>
      <c r="G126" s="1"/>
      <c r="H126" s="1"/>
      <c r="I126" s="1"/>
      <c r="J126" s="1"/>
    </row>
    <row r="127" spans="1:10" s="5" customFormat="1" ht="31.5" x14ac:dyDescent="0.2">
      <c r="A127" s="72"/>
      <c r="B127" s="72"/>
      <c r="C127" s="3" t="s">
        <v>21</v>
      </c>
      <c r="D127" s="1">
        <v>640.79999999999995</v>
      </c>
      <c r="E127" s="1"/>
      <c r="F127" s="1"/>
      <c r="G127" s="1"/>
      <c r="H127" s="1"/>
      <c r="I127" s="1"/>
      <c r="J127" s="1">
        <v>640.79999999999995</v>
      </c>
    </row>
    <row r="128" spans="1:10" s="5" customFormat="1" ht="15.75" x14ac:dyDescent="0.2">
      <c r="A128" s="72"/>
      <c r="B128" s="72"/>
      <c r="C128" s="3" t="s">
        <v>31</v>
      </c>
      <c r="D128" s="1">
        <v>91.5</v>
      </c>
      <c r="E128" s="1"/>
      <c r="F128" s="1"/>
      <c r="G128" s="1"/>
      <c r="H128" s="1"/>
      <c r="I128" s="1"/>
      <c r="J128" s="1">
        <v>91.5</v>
      </c>
    </row>
    <row r="129" spans="1:10" s="5" customFormat="1" ht="31.5" x14ac:dyDescent="0.2">
      <c r="A129" s="73"/>
      <c r="B129" s="73"/>
      <c r="C129" s="3" t="s">
        <v>32</v>
      </c>
      <c r="D129" s="1">
        <v>183.1</v>
      </c>
      <c r="E129" s="1"/>
      <c r="F129" s="1"/>
      <c r="G129" s="1"/>
      <c r="H129" s="1"/>
      <c r="I129" s="1"/>
      <c r="J129" s="1">
        <v>183.1</v>
      </c>
    </row>
    <row r="130" spans="1:10" s="5" customFormat="1" ht="31.5" customHeight="1" x14ac:dyDescent="0.2">
      <c r="A130" s="71"/>
      <c r="B130" s="71" t="s">
        <v>82</v>
      </c>
      <c r="C130" s="3" t="s">
        <v>23</v>
      </c>
      <c r="D130" s="1">
        <v>2513</v>
      </c>
      <c r="E130" s="1"/>
      <c r="F130" s="1"/>
      <c r="G130" s="1"/>
      <c r="H130" s="1"/>
      <c r="I130" s="1"/>
      <c r="J130" s="1">
        <v>2513</v>
      </c>
    </row>
    <row r="131" spans="1:10" s="5" customFormat="1" ht="15.75" x14ac:dyDescent="0.2">
      <c r="A131" s="72"/>
      <c r="B131" s="72"/>
      <c r="C131" s="3" t="s">
        <v>19</v>
      </c>
      <c r="D131" s="1"/>
      <c r="E131" s="1"/>
      <c r="F131" s="1"/>
      <c r="G131" s="1"/>
      <c r="H131" s="1"/>
      <c r="I131" s="1"/>
      <c r="J131" s="1"/>
    </row>
    <row r="132" spans="1:10" s="5" customFormat="1" ht="31.5" x14ac:dyDescent="0.2">
      <c r="A132" s="72"/>
      <c r="B132" s="72"/>
      <c r="C132" s="3" t="s">
        <v>21</v>
      </c>
      <c r="D132" s="1">
        <v>1759.1</v>
      </c>
      <c r="E132" s="1"/>
      <c r="F132" s="1"/>
      <c r="G132" s="1"/>
      <c r="H132" s="1"/>
      <c r="I132" s="1"/>
      <c r="J132" s="1">
        <v>1759.1</v>
      </c>
    </row>
    <row r="133" spans="1:10" s="5" customFormat="1" ht="15.75" x14ac:dyDescent="0.2">
      <c r="A133" s="72"/>
      <c r="B133" s="72"/>
      <c r="C133" s="3" t="s">
        <v>31</v>
      </c>
      <c r="D133" s="1">
        <v>251.3</v>
      </c>
      <c r="E133" s="1"/>
      <c r="F133" s="1"/>
      <c r="G133" s="1"/>
      <c r="H133" s="1"/>
      <c r="I133" s="1"/>
      <c r="J133" s="1">
        <v>251.3</v>
      </c>
    </row>
    <row r="134" spans="1:10" s="5" customFormat="1" ht="31.5" x14ac:dyDescent="0.2">
      <c r="A134" s="73"/>
      <c r="B134" s="73"/>
      <c r="C134" s="3" t="s">
        <v>32</v>
      </c>
      <c r="D134" s="1">
        <v>502.6</v>
      </c>
      <c r="E134" s="1"/>
      <c r="F134" s="1"/>
      <c r="G134" s="1"/>
      <c r="H134" s="1"/>
      <c r="I134" s="1"/>
      <c r="J134" s="1">
        <v>502.6</v>
      </c>
    </row>
    <row r="135" spans="1:10" s="5" customFormat="1" ht="15.75" customHeight="1" x14ac:dyDescent="0.2">
      <c r="A135" s="57" t="s">
        <v>40</v>
      </c>
      <c r="B135" s="58" t="s">
        <v>65</v>
      </c>
      <c r="C135" s="3" t="s">
        <v>23</v>
      </c>
      <c r="D135" s="1">
        <v>2059.6</v>
      </c>
      <c r="E135" s="1"/>
      <c r="F135" s="1"/>
      <c r="G135" s="1"/>
      <c r="H135" s="1"/>
      <c r="I135" s="1"/>
      <c r="J135" s="1">
        <v>2059.6</v>
      </c>
    </row>
    <row r="136" spans="1:10" s="5" customFormat="1" ht="15.75" x14ac:dyDescent="0.2">
      <c r="A136" s="57"/>
      <c r="B136" s="58"/>
      <c r="C136" s="3" t="s">
        <v>19</v>
      </c>
      <c r="D136" s="1"/>
      <c r="E136" s="1"/>
      <c r="F136" s="1"/>
      <c r="G136" s="1"/>
      <c r="H136" s="1"/>
      <c r="I136" s="1"/>
      <c r="J136" s="1"/>
    </row>
    <row r="137" spans="1:10" s="5" customFormat="1" ht="31.5" x14ac:dyDescent="0.2">
      <c r="A137" s="57"/>
      <c r="B137" s="58"/>
      <c r="C137" s="3" t="s">
        <v>21</v>
      </c>
      <c r="D137" s="1">
        <v>2039</v>
      </c>
      <c r="E137" s="1"/>
      <c r="F137" s="1"/>
      <c r="G137" s="1"/>
      <c r="H137" s="1"/>
      <c r="I137" s="1"/>
      <c r="J137" s="1">
        <v>2039</v>
      </c>
    </row>
    <row r="138" spans="1:10" s="5" customFormat="1" ht="18.75" customHeight="1" x14ac:dyDescent="0.2">
      <c r="A138" s="57"/>
      <c r="B138" s="58"/>
      <c r="C138" s="3" t="s">
        <v>31</v>
      </c>
      <c r="D138" s="1">
        <v>20.6</v>
      </c>
      <c r="E138" s="1"/>
      <c r="F138" s="1"/>
      <c r="G138" s="1"/>
      <c r="H138" s="1"/>
      <c r="I138" s="1"/>
      <c r="J138" s="1">
        <v>20.6</v>
      </c>
    </row>
    <row r="139" spans="1:10" s="5" customFormat="1" ht="31.5" x14ac:dyDescent="0.2">
      <c r="A139" s="57"/>
      <c r="B139" s="58"/>
      <c r="C139" s="3" t="s">
        <v>32</v>
      </c>
      <c r="D139" s="18"/>
      <c r="E139" s="18"/>
      <c r="F139" s="18"/>
      <c r="G139" s="18"/>
      <c r="H139" s="18"/>
      <c r="I139" s="18"/>
      <c r="J139" s="18"/>
    </row>
    <row r="140" spans="1:10" s="5" customFormat="1" ht="15.75" x14ac:dyDescent="0.2">
      <c r="A140" s="57"/>
      <c r="B140" s="76" t="s">
        <v>55</v>
      </c>
      <c r="C140" s="3" t="s">
        <v>23</v>
      </c>
      <c r="D140" s="1">
        <v>2059.6</v>
      </c>
      <c r="E140" s="1"/>
      <c r="F140" s="1"/>
      <c r="G140" s="1"/>
      <c r="H140" s="1"/>
      <c r="I140" s="1"/>
      <c r="J140" s="1">
        <v>2059.6</v>
      </c>
    </row>
    <row r="141" spans="1:10" s="5" customFormat="1" ht="15.75" x14ac:dyDescent="0.2">
      <c r="A141" s="57"/>
      <c r="B141" s="76"/>
      <c r="C141" s="3" t="s">
        <v>19</v>
      </c>
      <c r="D141" s="1"/>
      <c r="E141" s="1"/>
      <c r="F141" s="1"/>
      <c r="G141" s="1"/>
      <c r="H141" s="1"/>
      <c r="I141" s="1"/>
      <c r="J141" s="1"/>
    </row>
    <row r="142" spans="1:10" s="5" customFormat="1" ht="31.5" x14ac:dyDescent="0.2">
      <c r="A142" s="57"/>
      <c r="B142" s="76"/>
      <c r="C142" s="3" t="s">
        <v>21</v>
      </c>
      <c r="D142" s="1">
        <v>2039</v>
      </c>
      <c r="E142" s="1"/>
      <c r="F142" s="1"/>
      <c r="G142" s="1"/>
      <c r="H142" s="1"/>
      <c r="I142" s="1"/>
      <c r="J142" s="1">
        <v>2039</v>
      </c>
    </row>
    <row r="143" spans="1:10" s="5" customFormat="1" ht="15.75" x14ac:dyDescent="0.2">
      <c r="A143" s="57"/>
      <c r="B143" s="76"/>
      <c r="C143" s="3" t="s">
        <v>31</v>
      </c>
      <c r="D143" s="1" t="s">
        <v>91</v>
      </c>
      <c r="E143" s="1"/>
      <c r="F143" s="1"/>
      <c r="G143" s="1"/>
      <c r="H143" s="1"/>
      <c r="I143" s="1"/>
      <c r="J143" s="1">
        <v>20.6</v>
      </c>
    </row>
    <row r="144" spans="1:10" s="5" customFormat="1" ht="31.5" x14ac:dyDescent="0.2">
      <c r="A144" s="57"/>
      <c r="B144" s="76"/>
      <c r="C144" s="3" t="s">
        <v>32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/>
    </row>
    <row r="145" spans="1:10" s="5" customFormat="1" ht="31.5" customHeight="1" x14ac:dyDescent="0.2">
      <c r="A145" s="71"/>
      <c r="B145" s="71" t="s">
        <v>71</v>
      </c>
      <c r="C145" s="3" t="s">
        <v>23</v>
      </c>
      <c r="D145" s="1">
        <v>2059.6</v>
      </c>
      <c r="E145" s="1"/>
      <c r="F145" s="1"/>
      <c r="G145" s="1"/>
      <c r="H145" s="1"/>
      <c r="I145" s="1"/>
      <c r="J145" s="1">
        <v>2059.6</v>
      </c>
    </row>
    <row r="146" spans="1:10" s="5" customFormat="1" ht="15.75" x14ac:dyDescent="0.2">
      <c r="A146" s="72"/>
      <c r="B146" s="72"/>
      <c r="C146" s="3" t="s">
        <v>19</v>
      </c>
      <c r="D146" s="1"/>
      <c r="E146" s="1"/>
      <c r="F146" s="1"/>
      <c r="G146" s="1"/>
      <c r="H146" s="1"/>
      <c r="I146" s="1"/>
      <c r="J146" s="1"/>
    </row>
    <row r="147" spans="1:10" s="5" customFormat="1" ht="31.5" x14ac:dyDescent="0.2">
      <c r="A147" s="72"/>
      <c r="B147" s="72"/>
      <c r="C147" s="3" t="s">
        <v>21</v>
      </c>
      <c r="D147" s="1">
        <v>2039</v>
      </c>
      <c r="E147" s="1"/>
      <c r="F147" s="1"/>
      <c r="G147" s="1"/>
      <c r="H147" s="1"/>
      <c r="I147" s="1"/>
      <c r="J147" s="1">
        <v>2039</v>
      </c>
    </row>
    <row r="148" spans="1:10" s="5" customFormat="1" ht="15.75" x14ac:dyDescent="0.2">
      <c r="A148" s="73"/>
      <c r="B148" s="73"/>
      <c r="C148" s="3" t="s">
        <v>31</v>
      </c>
      <c r="D148" s="1">
        <v>20.6</v>
      </c>
      <c r="E148" s="1"/>
      <c r="F148" s="1"/>
      <c r="G148" s="1"/>
      <c r="H148" s="1"/>
      <c r="I148" s="1"/>
      <c r="J148" s="1">
        <v>20.6</v>
      </c>
    </row>
    <row r="149" spans="1:10" s="5" customFormat="1" ht="15.75" x14ac:dyDescent="0.2">
      <c r="A149" s="71" t="s">
        <v>98</v>
      </c>
      <c r="B149" s="71" t="s">
        <v>57</v>
      </c>
      <c r="C149" s="3" t="s">
        <v>23</v>
      </c>
      <c r="D149" s="1"/>
      <c r="E149" s="1"/>
      <c r="F149" s="1"/>
      <c r="G149" s="1"/>
      <c r="H149" s="1"/>
      <c r="I149" s="1"/>
      <c r="J149" s="1"/>
    </row>
    <row r="150" spans="1:10" s="5" customFormat="1" ht="15.75" x14ac:dyDescent="0.2">
      <c r="A150" s="72"/>
      <c r="B150" s="72"/>
      <c r="C150" s="3" t="s">
        <v>19</v>
      </c>
      <c r="D150" s="1"/>
      <c r="E150" s="1"/>
      <c r="F150" s="1"/>
      <c r="G150" s="1"/>
      <c r="H150" s="1"/>
      <c r="I150" s="1"/>
      <c r="J150" s="1"/>
    </row>
    <row r="151" spans="1:10" s="5" customFormat="1" ht="31.5" x14ac:dyDescent="0.2">
      <c r="A151" s="72"/>
      <c r="B151" s="72"/>
      <c r="C151" s="3" t="s">
        <v>20</v>
      </c>
      <c r="D151" s="1"/>
      <c r="E151" s="1"/>
      <c r="F151" s="1"/>
      <c r="G151" s="1"/>
      <c r="H151" s="1"/>
      <c r="I151" s="1"/>
      <c r="J151" s="1"/>
    </row>
    <row r="152" spans="1:10" s="5" customFormat="1" ht="31.5" x14ac:dyDescent="0.2">
      <c r="A152" s="72"/>
      <c r="B152" s="72"/>
      <c r="C152" s="3" t="s">
        <v>21</v>
      </c>
      <c r="D152" s="1"/>
      <c r="E152" s="1"/>
      <c r="F152" s="1"/>
      <c r="G152" s="1"/>
      <c r="H152" s="1"/>
      <c r="I152" s="1"/>
      <c r="J152" s="1"/>
    </row>
    <row r="153" spans="1:10" s="5" customFormat="1" ht="15.75" x14ac:dyDescent="0.2">
      <c r="A153" s="72"/>
      <c r="B153" s="72"/>
      <c r="C153" s="3" t="s">
        <v>31</v>
      </c>
      <c r="D153" s="1"/>
      <c r="E153" s="1"/>
      <c r="F153" s="1"/>
      <c r="G153" s="1"/>
      <c r="H153" s="1"/>
      <c r="I153" s="1"/>
      <c r="J153" s="1"/>
    </row>
    <row r="154" spans="1:10" s="5" customFormat="1" ht="31.5" x14ac:dyDescent="0.2">
      <c r="A154" s="73"/>
      <c r="B154" s="73"/>
      <c r="C154" s="3" t="s">
        <v>32</v>
      </c>
      <c r="D154" s="1"/>
      <c r="E154" s="1"/>
      <c r="F154" s="1"/>
      <c r="G154" s="1"/>
      <c r="H154" s="1"/>
      <c r="I154" s="1"/>
      <c r="J154" s="1"/>
    </row>
    <row r="155" spans="1:10" s="5" customFormat="1" ht="15.75" customHeight="1" x14ac:dyDescent="0.25">
      <c r="A155" s="71" t="s">
        <v>42</v>
      </c>
      <c r="B155" s="71" t="s">
        <v>58</v>
      </c>
      <c r="C155" s="3" t="s">
        <v>23</v>
      </c>
      <c r="D155" s="18"/>
      <c r="E155" s="23">
        <v>120000</v>
      </c>
      <c r="F155" s="1">
        <v>74000</v>
      </c>
      <c r="G155" s="23">
        <v>46000</v>
      </c>
      <c r="H155" s="23">
        <v>50000</v>
      </c>
      <c r="I155" s="18"/>
      <c r="J155" s="1">
        <v>290000</v>
      </c>
    </row>
    <row r="156" spans="1:10" x14ac:dyDescent="0.3">
      <c r="A156" s="72"/>
      <c r="B156" s="72"/>
      <c r="C156" s="3" t="s">
        <v>19</v>
      </c>
      <c r="D156" s="18"/>
      <c r="E156" s="21"/>
      <c r="F156" s="1"/>
      <c r="G156" s="21"/>
      <c r="H156" s="21"/>
      <c r="I156" s="18"/>
      <c r="J156" s="1"/>
    </row>
    <row r="157" spans="1:10" ht="30.75" customHeight="1" x14ac:dyDescent="0.3">
      <c r="A157" s="72"/>
      <c r="B157" s="72"/>
      <c r="C157" s="3" t="s">
        <v>21</v>
      </c>
      <c r="D157" s="18"/>
      <c r="E157" s="24">
        <v>108000</v>
      </c>
      <c r="F157" s="1">
        <v>66600</v>
      </c>
      <c r="G157" s="24">
        <v>41400</v>
      </c>
      <c r="H157" s="24">
        <v>45000</v>
      </c>
      <c r="I157" s="18"/>
      <c r="J157" s="1">
        <v>261000</v>
      </c>
    </row>
    <row r="158" spans="1:10" ht="18.75" hidden="1" customHeight="1" x14ac:dyDescent="0.3">
      <c r="A158" s="72"/>
      <c r="B158" s="72"/>
      <c r="C158" s="3" t="s">
        <v>31</v>
      </c>
      <c r="D158" s="18"/>
      <c r="E158" s="23">
        <v>12000</v>
      </c>
      <c r="F158" s="1">
        <v>14800</v>
      </c>
      <c r="G158" s="23">
        <v>4600</v>
      </c>
      <c r="H158" s="23">
        <v>5000</v>
      </c>
      <c r="I158" s="18"/>
      <c r="J158" s="1" t="s">
        <v>83</v>
      </c>
    </row>
    <row r="159" spans="1:10" x14ac:dyDescent="0.3">
      <c r="A159" s="73"/>
      <c r="B159" s="73"/>
      <c r="C159" s="3" t="s">
        <v>31</v>
      </c>
      <c r="D159" s="18"/>
      <c r="E159" s="23">
        <v>12000</v>
      </c>
      <c r="F159" s="1">
        <v>7400</v>
      </c>
      <c r="G159" s="1">
        <v>4600</v>
      </c>
      <c r="H159" s="1">
        <v>5000</v>
      </c>
      <c r="I159" s="18"/>
      <c r="J159" s="1">
        <v>29000</v>
      </c>
    </row>
    <row r="160" spans="1:10" ht="31.5" x14ac:dyDescent="0.3">
      <c r="A160" s="26"/>
      <c r="B160" s="27"/>
      <c r="C160" s="3" t="s">
        <v>32</v>
      </c>
      <c r="D160" s="18"/>
      <c r="E160" s="23"/>
      <c r="F160" s="1"/>
      <c r="G160" s="1"/>
      <c r="H160" s="1"/>
      <c r="I160" s="18"/>
      <c r="J160" s="1"/>
    </row>
    <row r="161" spans="1:10" ht="63.75" customHeight="1" x14ac:dyDescent="0.3">
      <c r="A161" s="65"/>
      <c r="B161" s="68" t="s">
        <v>90</v>
      </c>
      <c r="C161" s="21" t="s">
        <v>23</v>
      </c>
      <c r="D161" s="23"/>
      <c r="E161" s="21"/>
      <c r="F161" s="21"/>
      <c r="G161" s="23">
        <v>46000</v>
      </c>
      <c r="H161" s="21"/>
      <c r="I161" s="21"/>
      <c r="J161" s="29">
        <v>46000</v>
      </c>
    </row>
    <row r="162" spans="1:10" x14ac:dyDescent="0.3">
      <c r="A162" s="66"/>
      <c r="B162" s="69"/>
      <c r="C162" s="21" t="s">
        <v>19</v>
      </c>
      <c r="D162" s="21"/>
      <c r="E162" s="21"/>
      <c r="F162" s="21"/>
      <c r="G162" s="21"/>
      <c r="H162" s="21"/>
      <c r="I162" s="21"/>
      <c r="J162" s="23"/>
    </row>
    <row r="163" spans="1:10" ht="32.25" x14ac:dyDescent="0.3">
      <c r="A163" s="66"/>
      <c r="B163" s="69"/>
      <c r="C163" s="22" t="s">
        <v>21</v>
      </c>
      <c r="D163" s="23"/>
      <c r="E163" s="21"/>
      <c r="F163" s="21"/>
      <c r="G163" s="23">
        <v>41400</v>
      </c>
      <c r="H163" s="21"/>
      <c r="I163" s="21"/>
      <c r="J163" s="23">
        <v>41400</v>
      </c>
    </row>
    <row r="164" spans="1:10" x14ac:dyDescent="0.3">
      <c r="A164" s="67"/>
      <c r="B164" s="70"/>
      <c r="C164" s="21" t="s">
        <v>31</v>
      </c>
      <c r="D164" s="23"/>
      <c r="E164" s="21"/>
      <c r="F164" s="21"/>
      <c r="G164" s="23">
        <v>4600</v>
      </c>
      <c r="H164" s="21"/>
      <c r="I164" s="21"/>
      <c r="J164" s="23">
        <v>4600</v>
      </c>
    </row>
    <row r="165" spans="1:10" ht="79.5" customHeight="1" x14ac:dyDescent="0.3">
      <c r="A165" s="65"/>
      <c r="B165" s="68" t="s">
        <v>89</v>
      </c>
      <c r="C165" s="21" t="s">
        <v>23</v>
      </c>
      <c r="D165" s="21"/>
      <c r="E165" s="21"/>
      <c r="F165" s="21"/>
      <c r="G165" s="21"/>
      <c r="H165" s="23">
        <v>50000</v>
      </c>
      <c r="I165" s="21"/>
      <c r="J165" s="23">
        <v>50000</v>
      </c>
    </row>
    <row r="166" spans="1:10" x14ac:dyDescent="0.3">
      <c r="A166" s="66"/>
      <c r="B166" s="69"/>
      <c r="C166" s="21" t="s">
        <v>19</v>
      </c>
      <c r="D166" s="21"/>
      <c r="E166" s="21"/>
      <c r="F166" s="21"/>
      <c r="G166" s="21"/>
      <c r="H166" s="21"/>
      <c r="I166" s="21"/>
      <c r="J166" s="23"/>
    </row>
    <row r="167" spans="1:10" ht="32.25" x14ac:dyDescent="0.3">
      <c r="A167" s="66"/>
      <c r="B167" s="69"/>
      <c r="C167" s="22" t="s">
        <v>21</v>
      </c>
      <c r="D167" s="21"/>
      <c r="E167" s="21"/>
      <c r="F167" s="21"/>
      <c r="G167" s="21"/>
      <c r="H167" s="23">
        <v>45000</v>
      </c>
      <c r="I167" s="21"/>
      <c r="J167" s="23">
        <v>45000</v>
      </c>
    </row>
    <row r="168" spans="1:10" x14ac:dyDescent="0.3">
      <c r="A168" s="67"/>
      <c r="B168" s="70"/>
      <c r="C168" s="21" t="s">
        <v>31</v>
      </c>
      <c r="D168" s="21"/>
      <c r="E168" s="21"/>
      <c r="F168" s="21"/>
      <c r="G168" s="21"/>
      <c r="H168" s="23">
        <v>5000</v>
      </c>
      <c r="I168" s="21"/>
      <c r="J168" s="23" t="s">
        <v>100</v>
      </c>
    </row>
    <row r="169" spans="1:10" ht="63.75" customHeight="1" x14ac:dyDescent="0.3">
      <c r="A169" s="65"/>
      <c r="B169" s="68" t="s">
        <v>88</v>
      </c>
      <c r="C169" s="21" t="s">
        <v>23</v>
      </c>
      <c r="D169" s="21"/>
      <c r="E169" s="23">
        <v>120000</v>
      </c>
      <c r="F169" s="21"/>
      <c r="G169" s="21"/>
      <c r="H169" s="21"/>
      <c r="I169" s="21"/>
      <c r="J169" s="23">
        <v>120000</v>
      </c>
    </row>
    <row r="170" spans="1:10" x14ac:dyDescent="0.3">
      <c r="A170" s="66"/>
      <c r="B170" s="69"/>
      <c r="C170" s="21" t="s">
        <v>19</v>
      </c>
      <c r="D170" s="21"/>
      <c r="E170" s="21"/>
      <c r="F170" s="21"/>
      <c r="G170" s="21"/>
      <c r="H170" s="21"/>
      <c r="I170" s="21"/>
      <c r="J170" s="23"/>
    </row>
    <row r="171" spans="1:10" ht="32.25" x14ac:dyDescent="0.3">
      <c r="A171" s="66"/>
      <c r="B171" s="69"/>
      <c r="C171" s="22" t="s">
        <v>21</v>
      </c>
      <c r="D171" s="21"/>
      <c r="E171" s="23">
        <v>108000</v>
      </c>
      <c r="F171" s="21"/>
      <c r="G171" s="21"/>
      <c r="H171" s="21"/>
      <c r="I171" s="21"/>
      <c r="J171" s="23">
        <v>108000</v>
      </c>
    </row>
    <row r="172" spans="1:10" x14ac:dyDescent="0.3">
      <c r="A172" s="67"/>
      <c r="B172" s="70"/>
      <c r="C172" s="21" t="s">
        <v>31</v>
      </c>
      <c r="D172" s="21"/>
      <c r="E172" s="23">
        <v>12000</v>
      </c>
      <c r="F172" s="21"/>
      <c r="G172" s="21"/>
      <c r="H172" s="21"/>
      <c r="I172" s="21"/>
      <c r="J172" s="23">
        <v>12000</v>
      </c>
    </row>
    <row r="173" spans="1:10" ht="79.5" customHeight="1" x14ac:dyDescent="0.3">
      <c r="A173" s="65"/>
      <c r="B173" s="68" t="s">
        <v>87</v>
      </c>
      <c r="C173" s="21" t="s">
        <v>23</v>
      </c>
      <c r="D173" s="21"/>
      <c r="E173" s="21"/>
      <c r="F173" s="23">
        <v>70000</v>
      </c>
      <c r="G173" s="21"/>
      <c r="H173" s="21"/>
      <c r="I173" s="21"/>
      <c r="J173" s="23">
        <v>70000</v>
      </c>
    </row>
    <row r="174" spans="1:10" x14ac:dyDescent="0.3">
      <c r="A174" s="66"/>
      <c r="B174" s="69"/>
      <c r="C174" s="21" t="s">
        <v>19</v>
      </c>
      <c r="D174" s="21"/>
      <c r="E174" s="21"/>
      <c r="F174" s="21"/>
      <c r="G174" s="21"/>
      <c r="H174" s="21"/>
      <c r="I174" s="21"/>
      <c r="J174" s="23"/>
    </row>
    <row r="175" spans="1:10" ht="32.25" x14ac:dyDescent="0.3">
      <c r="A175" s="66"/>
      <c r="B175" s="69"/>
      <c r="C175" s="22" t="s">
        <v>21</v>
      </c>
      <c r="D175" s="21"/>
      <c r="E175" s="21"/>
      <c r="F175" s="23">
        <v>63000</v>
      </c>
      <c r="G175" s="21"/>
      <c r="H175" s="21"/>
      <c r="I175" s="21"/>
      <c r="J175" s="23">
        <v>63000</v>
      </c>
    </row>
    <row r="176" spans="1:10" x14ac:dyDescent="0.3">
      <c r="A176" s="67"/>
      <c r="B176" s="70"/>
      <c r="C176" s="21" t="s">
        <v>31</v>
      </c>
      <c r="D176" s="21"/>
      <c r="E176" s="21"/>
      <c r="F176" s="23">
        <v>7000</v>
      </c>
      <c r="G176" s="21"/>
      <c r="H176" s="21"/>
      <c r="I176" s="21"/>
      <c r="J176" s="23">
        <v>7000</v>
      </c>
    </row>
    <row r="177" spans="1:10" ht="63.75" customHeight="1" x14ac:dyDescent="0.3">
      <c r="A177" s="65"/>
      <c r="B177" s="68" t="s">
        <v>86</v>
      </c>
      <c r="C177" s="22" t="s">
        <v>23</v>
      </c>
      <c r="D177" s="22"/>
      <c r="E177" s="21"/>
      <c r="F177" s="23">
        <v>4000</v>
      </c>
      <c r="G177" s="21"/>
      <c r="H177" s="21"/>
      <c r="I177" s="21"/>
      <c r="J177" s="23">
        <v>4000</v>
      </c>
    </row>
    <row r="178" spans="1:10" x14ac:dyDescent="0.3">
      <c r="A178" s="66"/>
      <c r="B178" s="69"/>
      <c r="C178" s="21" t="s">
        <v>19</v>
      </c>
      <c r="D178" s="21"/>
      <c r="E178" s="21"/>
      <c r="F178" s="21"/>
      <c r="G178" s="21"/>
      <c r="H178" s="21"/>
      <c r="I178" s="21"/>
      <c r="J178" s="23"/>
    </row>
    <row r="179" spans="1:10" ht="32.25" x14ac:dyDescent="0.3">
      <c r="A179" s="66"/>
      <c r="B179" s="69"/>
      <c r="C179" s="22" t="s">
        <v>21</v>
      </c>
      <c r="D179" s="21"/>
      <c r="E179" s="21"/>
      <c r="F179" s="23">
        <v>3600</v>
      </c>
      <c r="G179" s="21"/>
      <c r="H179" s="21"/>
      <c r="I179" s="21"/>
      <c r="J179" s="23">
        <v>3600</v>
      </c>
    </row>
    <row r="180" spans="1:10" x14ac:dyDescent="0.3">
      <c r="A180" s="66"/>
      <c r="B180" s="69"/>
      <c r="C180" s="21" t="s">
        <v>31</v>
      </c>
      <c r="D180" s="21"/>
      <c r="E180" s="21"/>
      <c r="F180" s="21">
        <v>400</v>
      </c>
      <c r="G180" s="21"/>
      <c r="H180" s="21"/>
      <c r="I180" s="21"/>
      <c r="J180" s="23">
        <v>400</v>
      </c>
    </row>
    <row r="181" spans="1:10" x14ac:dyDescent="0.3">
      <c r="A181" s="67"/>
      <c r="B181" s="70"/>
      <c r="C181" s="20"/>
      <c r="D181" s="21"/>
      <c r="E181" s="21"/>
      <c r="F181" s="21"/>
      <c r="G181" s="21"/>
      <c r="H181" s="21"/>
      <c r="I181" s="21"/>
      <c r="J181" s="21"/>
    </row>
    <row r="182" spans="1:10" x14ac:dyDescent="0.3">
      <c r="B182" s="30"/>
      <c r="J182" s="21"/>
    </row>
    <row r="183" spans="1:10" x14ac:dyDescent="0.3">
      <c r="B183" s="30"/>
    </row>
    <row r="184" spans="1:10" x14ac:dyDescent="0.3">
      <c r="B184" s="30"/>
    </row>
    <row r="185" spans="1:10" x14ac:dyDescent="0.3">
      <c r="B185" s="30"/>
    </row>
    <row r="186" spans="1:10" x14ac:dyDescent="0.3">
      <c r="B186" s="30"/>
    </row>
    <row r="187" spans="1:10" x14ac:dyDescent="0.3">
      <c r="B187" s="30"/>
    </row>
    <row r="188" spans="1:10" x14ac:dyDescent="0.3">
      <c r="B188" s="30"/>
    </row>
    <row r="189" spans="1:10" x14ac:dyDescent="0.3">
      <c r="B189" s="30"/>
    </row>
    <row r="190" spans="1:10" x14ac:dyDescent="0.3">
      <c r="B190" s="30"/>
    </row>
  </sheetData>
  <mergeCells count="84">
    <mergeCell ref="B17:B21"/>
    <mergeCell ref="B22:B26"/>
    <mergeCell ref="A155:A159"/>
    <mergeCell ref="B155:B159"/>
    <mergeCell ref="F1:J1"/>
    <mergeCell ref="F2:J2"/>
    <mergeCell ref="F3:J3"/>
    <mergeCell ref="F4:J4"/>
    <mergeCell ref="B135:B139"/>
    <mergeCell ref="A6:I6"/>
    <mergeCell ref="A7:I7"/>
    <mergeCell ref="D9:I9"/>
    <mergeCell ref="A9:A10"/>
    <mergeCell ref="B9:B10"/>
    <mergeCell ref="C9:C10"/>
    <mergeCell ref="A12:A16"/>
    <mergeCell ref="B12:B16"/>
    <mergeCell ref="A17:A21"/>
    <mergeCell ref="A135:A139"/>
    <mergeCell ref="B140:B144"/>
    <mergeCell ref="A140:A144"/>
    <mergeCell ref="B46:B49"/>
    <mergeCell ref="A50:A53"/>
    <mergeCell ref="B50:B53"/>
    <mergeCell ref="A27:A31"/>
    <mergeCell ref="A32:A36"/>
    <mergeCell ref="A37:A41"/>
    <mergeCell ref="B37:B41"/>
    <mergeCell ref="A58:A61"/>
    <mergeCell ref="B58:B61"/>
    <mergeCell ref="A66:A69"/>
    <mergeCell ref="B66:B69"/>
    <mergeCell ref="A149:A154"/>
    <mergeCell ref="B149:B154"/>
    <mergeCell ref="A145:A148"/>
    <mergeCell ref="B145:B148"/>
    <mergeCell ref="A22:A26"/>
    <mergeCell ref="B27:B31"/>
    <mergeCell ref="B32:B36"/>
    <mergeCell ref="A70:A74"/>
    <mergeCell ref="B70:B74"/>
    <mergeCell ref="A42:A45"/>
    <mergeCell ref="B42:B45"/>
    <mergeCell ref="A62:A65"/>
    <mergeCell ref="B62:B65"/>
    <mergeCell ref="A54:A57"/>
    <mergeCell ref="B54:B57"/>
    <mergeCell ref="A46:A49"/>
    <mergeCell ref="A80:A84"/>
    <mergeCell ref="B80:B84"/>
    <mergeCell ref="A75:A79"/>
    <mergeCell ref="B75:B79"/>
    <mergeCell ref="A100:A101"/>
    <mergeCell ref="B100:B101"/>
    <mergeCell ref="A102:A104"/>
    <mergeCell ref="B102:B104"/>
    <mergeCell ref="A85:A89"/>
    <mergeCell ref="B85:B89"/>
    <mergeCell ref="A90:A94"/>
    <mergeCell ref="B90:B94"/>
    <mergeCell ref="A95:A99"/>
    <mergeCell ref="B95:B99"/>
    <mergeCell ref="A105:A109"/>
    <mergeCell ref="B105:B109"/>
    <mergeCell ref="A110:A114"/>
    <mergeCell ref="B110:B114"/>
    <mergeCell ref="A115:A119"/>
    <mergeCell ref="B115:B119"/>
    <mergeCell ref="A120:A124"/>
    <mergeCell ref="B120:B124"/>
    <mergeCell ref="A125:A129"/>
    <mergeCell ref="B125:B129"/>
    <mergeCell ref="A130:A134"/>
    <mergeCell ref="B130:B134"/>
    <mergeCell ref="A173:A176"/>
    <mergeCell ref="B173:B176"/>
    <mergeCell ref="A177:A181"/>
    <mergeCell ref="B177:B181"/>
    <mergeCell ref="A161:A164"/>
    <mergeCell ref="B161:B164"/>
    <mergeCell ref="A165:A168"/>
    <mergeCell ref="B165:B168"/>
    <mergeCell ref="A169:A172"/>
    <mergeCell ref="B169:B172"/>
  </mergeCells>
  <pageMargins left="0.98425196850393704" right="0.59055118110236227" top="0.94488188976377963" bottom="0.55118110236220474" header="0.6692913385826772" footer="0.23622047244094491"/>
  <pageSetup paperSize="9" scale="78" firstPageNumber="80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107"/>
  <sheetViews>
    <sheetView tabSelected="1" topLeftCell="A11" zoomScaleNormal="100" workbookViewId="0">
      <selection activeCell="M24" sqref="M24"/>
    </sheetView>
  </sheetViews>
  <sheetFormatPr defaultRowHeight="14.25" x14ac:dyDescent="0.2"/>
  <cols>
    <col min="1" max="1" width="13.5" customWidth="1"/>
    <col min="2" max="2" width="15.875" style="52" customWidth="1"/>
    <col min="3" max="3" width="14" customWidth="1"/>
    <col min="15" max="15" width="11.75" customWidth="1"/>
    <col min="16" max="16" width="10.875" customWidth="1"/>
  </cols>
  <sheetData>
    <row r="2" spans="1:16" x14ac:dyDescent="0.2">
      <c r="K2" s="93" t="s">
        <v>101</v>
      </c>
      <c r="L2" s="94"/>
      <c r="M2" s="94"/>
      <c r="N2" s="94"/>
    </row>
    <row r="3" spans="1:16" x14ac:dyDescent="0.2">
      <c r="K3" s="93" t="s">
        <v>102</v>
      </c>
      <c r="L3" s="94"/>
      <c r="M3" s="94"/>
      <c r="N3" s="94"/>
    </row>
    <row r="4" spans="1:16" x14ac:dyDescent="0.2">
      <c r="J4" s="93" t="s">
        <v>103</v>
      </c>
      <c r="K4" s="94"/>
      <c r="L4" s="94"/>
      <c r="M4" s="94"/>
      <c r="N4" s="94"/>
    </row>
    <row r="5" spans="1:16" x14ac:dyDescent="0.2">
      <c r="J5" s="93" t="s">
        <v>104</v>
      </c>
      <c r="K5" s="94"/>
      <c r="L5" s="94"/>
      <c r="M5" s="94"/>
      <c r="N5" s="94"/>
    </row>
    <row r="6" spans="1:16" x14ac:dyDescent="0.2">
      <c r="I6" s="93" t="s">
        <v>163</v>
      </c>
      <c r="J6" s="93"/>
      <c r="K6" s="93"/>
      <c r="L6" s="93"/>
      <c r="M6" s="93"/>
      <c r="N6" s="93"/>
    </row>
    <row r="7" spans="1:16" x14ac:dyDescent="0.2">
      <c r="J7" s="31"/>
      <c r="K7" s="32"/>
      <c r="L7" s="32"/>
      <c r="M7" s="32"/>
      <c r="N7" s="32"/>
    </row>
    <row r="8" spans="1:16" x14ac:dyDescent="0.2">
      <c r="D8" s="94" t="s">
        <v>105</v>
      </c>
      <c r="E8" s="94"/>
      <c r="F8" s="94"/>
      <c r="G8" s="94"/>
      <c r="H8" s="94"/>
      <c r="I8" s="94"/>
      <c r="J8" s="31"/>
      <c r="K8" s="32"/>
      <c r="L8" s="32"/>
      <c r="M8" s="32"/>
      <c r="N8" s="32"/>
    </row>
    <row r="9" spans="1:16" x14ac:dyDescent="0.2">
      <c r="B9" s="53" t="s">
        <v>106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2"/>
      <c r="N9" s="32"/>
    </row>
    <row r="10" spans="1:16" x14ac:dyDescent="0.2">
      <c r="B10" s="93" t="s">
        <v>107</v>
      </c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32"/>
      <c r="N10" s="32"/>
    </row>
    <row r="13" spans="1:16" x14ac:dyDescent="0.2">
      <c r="A13" s="95" t="s">
        <v>1</v>
      </c>
      <c r="B13" s="81" t="s">
        <v>108</v>
      </c>
      <c r="C13" s="90" t="s">
        <v>109</v>
      </c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8"/>
      <c r="O13" s="34"/>
    </row>
    <row r="14" spans="1:16" ht="70.5" customHeight="1" x14ac:dyDescent="0.2">
      <c r="A14" s="96"/>
      <c r="B14" s="83"/>
      <c r="C14" s="92"/>
      <c r="D14" s="35">
        <v>2015</v>
      </c>
      <c r="E14" s="35">
        <v>2016</v>
      </c>
      <c r="F14" s="35">
        <v>2017</v>
      </c>
      <c r="G14" s="35">
        <v>2018</v>
      </c>
      <c r="H14" s="35">
        <v>2019</v>
      </c>
      <c r="I14" s="35">
        <v>2020</v>
      </c>
      <c r="J14" s="35">
        <v>2021</v>
      </c>
      <c r="K14" s="35">
        <v>2022</v>
      </c>
      <c r="L14" s="35">
        <v>2023</v>
      </c>
      <c r="M14" s="35">
        <v>2024</v>
      </c>
      <c r="N14" s="35">
        <v>2025</v>
      </c>
      <c r="O14" s="36" t="s">
        <v>110</v>
      </c>
    </row>
    <row r="15" spans="1:16" x14ac:dyDescent="0.2">
      <c r="A15" s="90" t="s">
        <v>111</v>
      </c>
      <c r="B15" s="81" t="s">
        <v>112</v>
      </c>
      <c r="C15" s="37" t="s">
        <v>23</v>
      </c>
      <c r="D15" s="38">
        <v>13161.12</v>
      </c>
      <c r="E15" s="38">
        <v>20702.907999999999</v>
      </c>
      <c r="F15" s="38">
        <v>26000.864000000001</v>
      </c>
      <c r="G15" s="38">
        <v>22896.894</v>
      </c>
      <c r="H15" s="38">
        <v>11632.696</v>
      </c>
      <c r="I15" s="38">
        <v>38035</v>
      </c>
      <c r="J15" s="38">
        <v>52085.408000000003</v>
      </c>
      <c r="K15" s="38">
        <v>81641.289999999994</v>
      </c>
      <c r="L15" s="38">
        <v>90225.95</v>
      </c>
      <c r="M15" s="38">
        <v>119950.819</v>
      </c>
      <c r="N15" s="38">
        <v>148017.19</v>
      </c>
      <c r="O15" s="39">
        <f>SUM(D15:N15)</f>
        <v>624350.13899999997</v>
      </c>
      <c r="P15" s="50"/>
    </row>
    <row r="16" spans="1:16" x14ac:dyDescent="0.2">
      <c r="A16" s="91"/>
      <c r="B16" s="82"/>
      <c r="C16" s="40" t="s">
        <v>99</v>
      </c>
      <c r="D16" s="41"/>
      <c r="E16" s="41"/>
      <c r="F16" s="41"/>
      <c r="G16" s="41"/>
      <c r="H16" s="41"/>
      <c r="I16" s="55"/>
      <c r="J16" s="41"/>
      <c r="K16" s="41"/>
      <c r="L16" s="41"/>
      <c r="M16" s="41"/>
      <c r="N16" s="41"/>
      <c r="O16" s="34"/>
    </row>
    <row r="17" spans="1:15" ht="25.5" x14ac:dyDescent="0.2">
      <c r="A17" s="91"/>
      <c r="B17" s="82"/>
      <c r="C17" s="40" t="s">
        <v>113</v>
      </c>
      <c r="D17" s="38">
        <v>1579.4190000000001</v>
      </c>
      <c r="E17" s="38">
        <v>3033.55</v>
      </c>
      <c r="F17" s="38">
        <v>4268.8530000000001</v>
      </c>
      <c r="G17" s="38">
        <v>10133.782999999999</v>
      </c>
      <c r="H17" s="38">
        <v>1811.383</v>
      </c>
      <c r="I17" s="38">
        <v>16011.66</v>
      </c>
      <c r="J17" s="38">
        <v>13490.575000000001</v>
      </c>
      <c r="K17" s="38">
        <v>56321.18</v>
      </c>
      <c r="L17" s="38">
        <v>33973.519999999997</v>
      </c>
      <c r="M17" s="38">
        <v>49280.28</v>
      </c>
      <c r="N17" s="38">
        <v>39922.337</v>
      </c>
      <c r="O17" s="46">
        <f>SUM(D17:N17)</f>
        <v>229826.53999999998</v>
      </c>
    </row>
    <row r="18" spans="1:15" ht="29.25" customHeight="1" x14ac:dyDescent="0.2">
      <c r="A18" s="91"/>
      <c r="B18" s="82"/>
      <c r="C18" s="40" t="s">
        <v>114</v>
      </c>
      <c r="D18" s="38">
        <v>4387.28</v>
      </c>
      <c r="E18" s="38">
        <v>5561.52</v>
      </c>
      <c r="F18" s="38">
        <v>9009.42</v>
      </c>
      <c r="G18" s="38">
        <v>3648.65</v>
      </c>
      <c r="H18" s="38">
        <v>5254.56</v>
      </c>
      <c r="I18" s="38">
        <v>3621</v>
      </c>
      <c r="J18" s="38">
        <v>5860.34</v>
      </c>
      <c r="K18" s="38">
        <v>5595.2</v>
      </c>
      <c r="L18" s="38">
        <v>6494.28</v>
      </c>
      <c r="M18" s="38">
        <v>7923.97</v>
      </c>
      <c r="N18" s="38">
        <v>11224.48</v>
      </c>
      <c r="O18" s="46">
        <f>SUM(D18:N18)</f>
        <v>68580.7</v>
      </c>
    </row>
    <row r="19" spans="1:15" ht="15.75" customHeight="1" x14ac:dyDescent="0.2">
      <c r="A19" s="91"/>
      <c r="B19" s="82"/>
      <c r="C19" s="40" t="s">
        <v>115</v>
      </c>
      <c r="D19" s="42">
        <v>175.49100000000001</v>
      </c>
      <c r="E19" s="41">
        <v>252.798</v>
      </c>
      <c r="F19" s="41">
        <v>357.714</v>
      </c>
      <c r="G19" s="41">
        <v>372.56400000000002</v>
      </c>
      <c r="H19" s="41">
        <v>134.65600000000001</v>
      </c>
      <c r="I19" s="38">
        <v>326.71899999999999</v>
      </c>
      <c r="J19" s="41">
        <v>495.97800000000001</v>
      </c>
      <c r="K19" s="41">
        <v>579.01400000000001</v>
      </c>
      <c r="L19" s="41">
        <v>751.82</v>
      </c>
      <c r="M19" s="41">
        <v>947.06899999999996</v>
      </c>
      <c r="N19" s="38">
        <v>1467.7329999999999</v>
      </c>
      <c r="O19" s="51">
        <f>SUM(D19:N19)</f>
        <v>5861.5560000000005</v>
      </c>
    </row>
    <row r="20" spans="1:15" ht="44.25" customHeight="1" x14ac:dyDescent="0.2">
      <c r="A20" s="91"/>
      <c r="B20" s="82"/>
      <c r="C20" s="43" t="s">
        <v>116</v>
      </c>
      <c r="D20" s="41">
        <v>0</v>
      </c>
      <c r="E20" s="41">
        <v>0</v>
      </c>
      <c r="F20" s="41">
        <v>0</v>
      </c>
      <c r="G20" s="41">
        <v>0</v>
      </c>
      <c r="H20" s="41">
        <v>0</v>
      </c>
      <c r="I20" s="41">
        <v>72.849999999999994</v>
      </c>
      <c r="J20" s="41">
        <v>0</v>
      </c>
      <c r="K20" s="41">
        <v>414</v>
      </c>
      <c r="L20" s="41">
        <v>138</v>
      </c>
      <c r="M20" s="41">
        <v>87</v>
      </c>
      <c r="N20" s="41">
        <v>0</v>
      </c>
      <c r="O20" s="34">
        <f>SUM(D20:N20)</f>
        <v>711.85</v>
      </c>
    </row>
    <row r="21" spans="1:15" ht="51" x14ac:dyDescent="0.2">
      <c r="A21" s="91"/>
      <c r="B21" s="82"/>
      <c r="C21" s="43" t="s">
        <v>162</v>
      </c>
      <c r="D21" s="41">
        <v>0</v>
      </c>
      <c r="E21" s="41">
        <v>0</v>
      </c>
      <c r="F21" s="41">
        <v>0</v>
      </c>
      <c r="G21" s="41">
        <v>0</v>
      </c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153</v>
      </c>
      <c r="N21" s="41">
        <v>0</v>
      </c>
      <c r="O21" s="34">
        <v>153</v>
      </c>
    </row>
    <row r="22" spans="1:15" ht="26.25" customHeight="1" x14ac:dyDescent="0.2">
      <c r="A22" s="92"/>
      <c r="B22" s="83"/>
      <c r="C22" s="40" t="s">
        <v>117</v>
      </c>
      <c r="D22" s="38">
        <v>7019.415</v>
      </c>
      <c r="E22" s="38">
        <v>11855.040999999999</v>
      </c>
      <c r="F22" s="38">
        <v>12364.879000000001</v>
      </c>
      <c r="G22" s="41">
        <v>8741.9</v>
      </c>
      <c r="H22" s="38">
        <v>4432.0959999999995</v>
      </c>
      <c r="I22" s="38">
        <v>18002.009999999998</v>
      </c>
      <c r="J22" s="38">
        <v>32238.507000000001</v>
      </c>
      <c r="K22" s="38">
        <v>37635.904000000002</v>
      </c>
      <c r="L22" s="38">
        <v>48868.326000000001</v>
      </c>
      <c r="M22" s="38">
        <v>61559.502999999997</v>
      </c>
      <c r="N22" s="38">
        <v>95402.642000000007</v>
      </c>
      <c r="O22" s="34">
        <f>SUM(D22:N22)</f>
        <v>338120.223</v>
      </c>
    </row>
    <row r="23" spans="1:15" x14ac:dyDescent="0.2">
      <c r="A23" s="81" t="s">
        <v>24</v>
      </c>
      <c r="B23" s="81" t="s">
        <v>118</v>
      </c>
      <c r="C23" s="43" t="s">
        <v>23</v>
      </c>
      <c r="D23" s="38">
        <v>13161.12</v>
      </c>
      <c r="E23" s="38">
        <v>20702.907999999999</v>
      </c>
      <c r="F23" s="38">
        <v>24884.560000000001</v>
      </c>
      <c r="G23" s="38">
        <v>21781.694</v>
      </c>
      <c r="H23" s="38">
        <v>9144.9989999999998</v>
      </c>
      <c r="I23" s="38">
        <v>29436.57</v>
      </c>
      <c r="J23" s="38">
        <v>49597.71</v>
      </c>
      <c r="K23" s="38">
        <v>57901.394</v>
      </c>
      <c r="L23" s="38">
        <v>75182.039999999994</v>
      </c>
      <c r="M23" s="38">
        <v>94706.928</v>
      </c>
      <c r="N23" s="41">
        <v>146773.29</v>
      </c>
      <c r="O23" s="34">
        <f>SUM(D23:N23)</f>
        <v>543273.21299999999</v>
      </c>
    </row>
    <row r="24" spans="1:15" x14ac:dyDescent="0.2">
      <c r="A24" s="82"/>
      <c r="B24" s="82"/>
      <c r="C24" s="40" t="s">
        <v>99</v>
      </c>
      <c r="D24" s="41"/>
      <c r="E24" s="41"/>
      <c r="F24" s="41"/>
      <c r="G24" s="41"/>
      <c r="H24" s="41"/>
      <c r="I24" s="41"/>
      <c r="J24" s="41"/>
      <c r="K24" s="41"/>
      <c r="L24" s="41"/>
      <c r="M24" s="38"/>
      <c r="N24" s="41"/>
      <c r="O24" s="34"/>
    </row>
    <row r="25" spans="1:15" ht="25.5" x14ac:dyDescent="0.2">
      <c r="A25" s="82"/>
      <c r="B25" s="82"/>
      <c r="C25" s="40" t="s">
        <v>113</v>
      </c>
      <c r="D25" s="38">
        <v>1579.4190000000001</v>
      </c>
      <c r="E25" s="38">
        <v>3033.55</v>
      </c>
      <c r="F25" s="38">
        <v>4268.8530000000001</v>
      </c>
      <c r="G25" s="38">
        <v>10133.782999999999</v>
      </c>
      <c r="H25" s="38">
        <v>1811.383</v>
      </c>
      <c r="I25" s="38">
        <v>8873.36</v>
      </c>
      <c r="J25" s="38">
        <v>13490.575000000001</v>
      </c>
      <c r="K25" s="38">
        <v>15749.179</v>
      </c>
      <c r="L25" s="38">
        <v>20449.514999999999</v>
      </c>
      <c r="M25" s="38">
        <v>25760.284</v>
      </c>
      <c r="N25" s="38">
        <v>39922.337</v>
      </c>
      <c r="O25" s="34">
        <f>SUM(D25:N25)</f>
        <v>145072.23800000001</v>
      </c>
    </row>
    <row r="26" spans="1:15" ht="27" customHeight="1" x14ac:dyDescent="0.2">
      <c r="A26" s="82"/>
      <c r="B26" s="82"/>
      <c r="C26" s="40" t="s">
        <v>114</v>
      </c>
      <c r="D26" s="38">
        <v>4387.2749999999996</v>
      </c>
      <c r="E26" s="38">
        <v>5561.5169999999998</v>
      </c>
      <c r="F26" s="38">
        <v>7893.1210000000001</v>
      </c>
      <c r="G26" s="38">
        <v>2533.4459999999999</v>
      </c>
      <c r="H26" s="38">
        <v>2766.864</v>
      </c>
      <c r="I26" s="38">
        <v>2234.48</v>
      </c>
      <c r="J26" s="38">
        <v>3372.6439999999998</v>
      </c>
      <c r="K26" s="38">
        <v>3937.2950000000001</v>
      </c>
      <c r="L26" s="38">
        <v>5112.3789999999999</v>
      </c>
      <c r="M26" s="38">
        <v>6440.0720000000001</v>
      </c>
      <c r="N26" s="38">
        <v>9980.5840000000007</v>
      </c>
      <c r="O26" s="34">
        <f>SUM(D26:N26)</f>
        <v>54219.677000000003</v>
      </c>
    </row>
    <row r="27" spans="1:15" ht="12.75" customHeight="1" x14ac:dyDescent="0.2">
      <c r="A27" s="82"/>
      <c r="B27" s="82"/>
      <c r="C27" s="40" t="s">
        <v>115</v>
      </c>
      <c r="D27" s="42">
        <v>175.49100000000001</v>
      </c>
      <c r="E27" s="41">
        <v>252.798</v>
      </c>
      <c r="F27" s="41">
        <v>357.714</v>
      </c>
      <c r="G27" s="41">
        <v>372.56400000000002</v>
      </c>
      <c r="H27" s="41">
        <v>134.65600000000001</v>
      </c>
      <c r="I27" s="38">
        <v>326.72000000000003</v>
      </c>
      <c r="J27" s="41">
        <v>495.97800000000001</v>
      </c>
      <c r="K27" s="41">
        <v>579.01400000000001</v>
      </c>
      <c r="L27" s="41">
        <v>751.82</v>
      </c>
      <c r="M27" s="41">
        <v>947.06899999999996</v>
      </c>
      <c r="N27" s="38">
        <v>1467.7329999999999</v>
      </c>
      <c r="O27" s="56">
        <v>5861.0619999999999</v>
      </c>
    </row>
    <row r="28" spans="1:15" ht="27.75" customHeight="1" x14ac:dyDescent="0.2">
      <c r="A28" s="83"/>
      <c r="B28" s="83"/>
      <c r="C28" s="43" t="s">
        <v>117</v>
      </c>
      <c r="D28" s="38">
        <v>7019.415</v>
      </c>
      <c r="E28" s="38">
        <v>11855.040999999999</v>
      </c>
      <c r="F28" s="38">
        <v>12364.879000000001</v>
      </c>
      <c r="G28" s="41">
        <v>8741.9</v>
      </c>
      <c r="H28" s="38">
        <v>4432.0959999999995</v>
      </c>
      <c r="I28" s="38">
        <v>18002.009999999998</v>
      </c>
      <c r="J28" s="38">
        <v>32238.507000000001</v>
      </c>
      <c r="K28" s="38">
        <v>37635.904000000002</v>
      </c>
      <c r="L28" s="38">
        <v>48868.326000000001</v>
      </c>
      <c r="M28" s="38">
        <v>61559.502999999997</v>
      </c>
      <c r="N28" s="38">
        <v>95402.642000000007</v>
      </c>
      <c r="O28" s="34">
        <f>SUM(D28:N28)</f>
        <v>338120.223</v>
      </c>
    </row>
    <row r="29" spans="1:15" x14ac:dyDescent="0.2">
      <c r="A29" s="81" t="s">
        <v>25</v>
      </c>
      <c r="B29" s="81" t="s">
        <v>119</v>
      </c>
      <c r="C29" s="40" t="s">
        <v>23</v>
      </c>
      <c r="D29" s="38">
        <v>13161.12</v>
      </c>
      <c r="E29" s="38">
        <v>20702.907999999999</v>
      </c>
      <c r="F29" s="38">
        <v>24884.567999999999</v>
      </c>
      <c r="G29" s="38">
        <v>21781.694</v>
      </c>
      <c r="H29" s="38">
        <v>9144.9989999999998</v>
      </c>
      <c r="I29" s="38">
        <v>29436.57</v>
      </c>
      <c r="J29" s="38">
        <v>49597.71</v>
      </c>
      <c r="K29" s="38">
        <v>57901.394</v>
      </c>
      <c r="L29" s="38">
        <v>75182.039999999994</v>
      </c>
      <c r="M29" s="38">
        <v>94706.928</v>
      </c>
      <c r="N29" s="41">
        <v>146773.29</v>
      </c>
      <c r="O29" s="34">
        <f t="shared" ref="O29:O56" si="0">SUM(D29:N29)</f>
        <v>543273.22100000002</v>
      </c>
    </row>
    <row r="30" spans="1:15" x14ac:dyDescent="0.2">
      <c r="A30" s="82"/>
      <c r="B30" s="82"/>
      <c r="C30" s="40" t="s">
        <v>99</v>
      </c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34"/>
    </row>
    <row r="31" spans="1:15" ht="25.5" x14ac:dyDescent="0.2">
      <c r="A31" s="82"/>
      <c r="B31" s="82"/>
      <c r="C31" s="40" t="s">
        <v>113</v>
      </c>
      <c r="D31" s="38">
        <v>1579.4190000000001</v>
      </c>
      <c r="E31" s="38">
        <v>3033.55</v>
      </c>
      <c r="F31" s="38">
        <v>4268.8530000000001</v>
      </c>
      <c r="G31" s="38">
        <v>10133.782999999999</v>
      </c>
      <c r="H31" s="38">
        <v>1811.383</v>
      </c>
      <c r="I31" s="38">
        <v>8873.36</v>
      </c>
      <c r="J31" s="38">
        <v>13490.575000000001</v>
      </c>
      <c r="K31" s="38">
        <v>15749.179</v>
      </c>
      <c r="L31" s="38">
        <v>20449.514999999999</v>
      </c>
      <c r="M31" s="38">
        <v>25760.284</v>
      </c>
      <c r="N31" s="38">
        <v>39922.337</v>
      </c>
      <c r="O31" s="34">
        <f t="shared" si="0"/>
        <v>145072.23800000001</v>
      </c>
    </row>
    <row r="32" spans="1:15" ht="23.25" customHeight="1" x14ac:dyDescent="0.2">
      <c r="A32" s="82"/>
      <c r="B32" s="82"/>
      <c r="C32" s="40" t="s">
        <v>114</v>
      </c>
      <c r="D32" s="38">
        <v>4387.2749999999996</v>
      </c>
      <c r="E32" s="38">
        <v>5561.5169999999998</v>
      </c>
      <c r="F32" s="38">
        <v>7893.1210000000001</v>
      </c>
      <c r="G32" s="38">
        <v>2533.4459999999999</v>
      </c>
      <c r="H32" s="38">
        <v>2766.864</v>
      </c>
      <c r="I32" s="38">
        <v>2234.48</v>
      </c>
      <c r="J32" s="38">
        <v>3372.6439999999998</v>
      </c>
      <c r="K32" s="38">
        <v>3937.2950000000001</v>
      </c>
      <c r="L32" s="38">
        <v>5112.3789999999999</v>
      </c>
      <c r="M32" s="38">
        <v>6440.0720000000001</v>
      </c>
      <c r="N32" s="38">
        <v>9980.5840000000007</v>
      </c>
      <c r="O32" s="34">
        <f t="shared" si="0"/>
        <v>54219.677000000003</v>
      </c>
    </row>
    <row r="33" spans="1:15" ht="12.75" customHeight="1" x14ac:dyDescent="0.2">
      <c r="A33" s="82"/>
      <c r="B33" s="82"/>
      <c r="C33" s="40" t="s">
        <v>115</v>
      </c>
      <c r="D33" s="42">
        <v>175.49100000000001</v>
      </c>
      <c r="E33" s="41">
        <v>252.798</v>
      </c>
      <c r="F33" s="41">
        <v>357.714</v>
      </c>
      <c r="G33" s="41">
        <v>372.56400000000002</v>
      </c>
      <c r="H33" s="41">
        <v>134.65600000000001</v>
      </c>
      <c r="I33" s="38">
        <v>326.71899999999999</v>
      </c>
      <c r="J33" s="41">
        <v>495.97800000000001</v>
      </c>
      <c r="K33" s="41">
        <v>579.01400000000001</v>
      </c>
      <c r="L33" s="41">
        <v>751.82</v>
      </c>
      <c r="M33" s="41">
        <v>947.06899999999996</v>
      </c>
      <c r="N33" s="38">
        <v>1467.7329999999999</v>
      </c>
      <c r="O33" s="56">
        <v>5861.0619999999999</v>
      </c>
    </row>
    <row r="34" spans="1:15" ht="26.25" customHeight="1" x14ac:dyDescent="0.2">
      <c r="A34" s="83"/>
      <c r="B34" s="83"/>
      <c r="C34" s="43" t="s">
        <v>117</v>
      </c>
      <c r="D34" s="38">
        <v>7019.415</v>
      </c>
      <c r="E34" s="38">
        <v>11855.040999999999</v>
      </c>
      <c r="F34" s="38">
        <v>12364.879000000001</v>
      </c>
      <c r="G34" s="41">
        <v>8741.9</v>
      </c>
      <c r="H34" s="38">
        <v>4432.0959999999995</v>
      </c>
      <c r="I34" s="38">
        <v>18002.009999999998</v>
      </c>
      <c r="J34" s="38">
        <v>32238.507000000001</v>
      </c>
      <c r="K34" s="38">
        <v>37635.904000000002</v>
      </c>
      <c r="L34" s="38">
        <v>48868.326000000001</v>
      </c>
      <c r="M34" s="38">
        <v>61559.502999999997</v>
      </c>
      <c r="N34" s="38">
        <v>95402.642000000007</v>
      </c>
      <c r="O34" s="34">
        <f t="shared" si="0"/>
        <v>338120.223</v>
      </c>
    </row>
    <row r="35" spans="1:15" ht="83.25" customHeight="1" x14ac:dyDescent="0.2">
      <c r="A35" s="44" t="s">
        <v>120</v>
      </c>
      <c r="B35" s="44" t="s">
        <v>121</v>
      </c>
      <c r="C35" s="40" t="s">
        <v>23</v>
      </c>
      <c r="D35" s="41">
        <v>0</v>
      </c>
      <c r="E35" s="41">
        <v>0</v>
      </c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34">
        <f t="shared" si="0"/>
        <v>0</v>
      </c>
    </row>
    <row r="36" spans="1:15" ht="57" customHeight="1" x14ac:dyDescent="0.2">
      <c r="A36" s="44" t="s">
        <v>122</v>
      </c>
      <c r="B36" s="44" t="s">
        <v>123</v>
      </c>
      <c r="C36" s="40" t="s">
        <v>23</v>
      </c>
      <c r="D36" s="41">
        <v>0</v>
      </c>
      <c r="E36" s="41">
        <v>0</v>
      </c>
      <c r="F36" s="41">
        <v>0</v>
      </c>
      <c r="G36" s="41">
        <v>0</v>
      </c>
      <c r="H36" s="41">
        <v>0</v>
      </c>
      <c r="I36" s="41">
        <v>0</v>
      </c>
      <c r="J36" s="41">
        <v>0</v>
      </c>
      <c r="K36" s="41">
        <v>0</v>
      </c>
      <c r="L36" s="41">
        <v>0</v>
      </c>
      <c r="M36" s="41">
        <v>0</v>
      </c>
      <c r="N36" s="41">
        <v>0</v>
      </c>
      <c r="O36" s="34">
        <f t="shared" si="0"/>
        <v>0</v>
      </c>
    </row>
    <row r="37" spans="1:15" ht="130.5" customHeight="1" x14ac:dyDescent="0.2">
      <c r="A37" s="44" t="s">
        <v>124</v>
      </c>
      <c r="B37" s="44" t="s">
        <v>125</v>
      </c>
      <c r="C37" s="40" t="s">
        <v>23</v>
      </c>
      <c r="D37" s="41">
        <v>0</v>
      </c>
      <c r="E37" s="41">
        <v>0</v>
      </c>
      <c r="F37" s="41">
        <v>0</v>
      </c>
      <c r="G37" s="41">
        <v>0</v>
      </c>
      <c r="H37" s="41">
        <v>0</v>
      </c>
      <c r="I37" s="41">
        <v>0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34">
        <f t="shared" si="0"/>
        <v>0</v>
      </c>
    </row>
    <row r="38" spans="1:15" ht="55.5" customHeight="1" x14ac:dyDescent="0.2">
      <c r="A38" s="44" t="s">
        <v>126</v>
      </c>
      <c r="B38" s="44" t="s">
        <v>127</v>
      </c>
      <c r="C38" s="40" t="s">
        <v>23</v>
      </c>
      <c r="D38" s="41">
        <v>0</v>
      </c>
      <c r="E38" s="41">
        <v>0</v>
      </c>
      <c r="F38" s="41">
        <v>0</v>
      </c>
      <c r="G38" s="41">
        <v>0</v>
      </c>
      <c r="H38" s="41">
        <v>0</v>
      </c>
      <c r="I38" s="41">
        <v>0</v>
      </c>
      <c r="J38" s="41">
        <v>0</v>
      </c>
      <c r="K38" s="41">
        <v>0</v>
      </c>
      <c r="L38" s="41">
        <v>0</v>
      </c>
      <c r="M38" s="41">
        <v>0</v>
      </c>
      <c r="N38" s="41">
        <v>0</v>
      </c>
      <c r="O38" s="34">
        <f t="shared" si="0"/>
        <v>0</v>
      </c>
    </row>
    <row r="39" spans="1:15" ht="119.25" customHeight="1" x14ac:dyDescent="0.2">
      <c r="A39" s="44" t="s">
        <v>128</v>
      </c>
      <c r="B39" s="44" t="s">
        <v>129</v>
      </c>
      <c r="C39" s="40" t="s">
        <v>23</v>
      </c>
      <c r="D39" s="41">
        <v>0</v>
      </c>
      <c r="E39" s="41">
        <v>0</v>
      </c>
      <c r="F39" s="41">
        <v>0</v>
      </c>
      <c r="G39" s="41">
        <v>0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>
        <v>0</v>
      </c>
      <c r="N39" s="41">
        <v>0</v>
      </c>
      <c r="O39" s="34">
        <f t="shared" si="0"/>
        <v>0</v>
      </c>
    </row>
    <row r="40" spans="1:15" ht="51" x14ac:dyDescent="0.2">
      <c r="A40" s="44" t="s">
        <v>130</v>
      </c>
      <c r="B40" s="44" t="s">
        <v>131</v>
      </c>
      <c r="C40" s="40" t="s">
        <v>23</v>
      </c>
      <c r="D40" s="41">
        <v>0</v>
      </c>
      <c r="E40" s="41">
        <v>0</v>
      </c>
      <c r="F40" s="41">
        <v>0</v>
      </c>
      <c r="G40" s="41">
        <v>0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34">
        <f t="shared" si="0"/>
        <v>0</v>
      </c>
    </row>
    <row r="41" spans="1:15" ht="122.25" customHeight="1" x14ac:dyDescent="0.2">
      <c r="A41" s="44" t="s">
        <v>132</v>
      </c>
      <c r="B41" s="44" t="s">
        <v>133</v>
      </c>
      <c r="C41" s="40" t="s">
        <v>23</v>
      </c>
      <c r="D41" s="41">
        <v>0</v>
      </c>
      <c r="E41" s="41">
        <v>0</v>
      </c>
      <c r="F41" s="41">
        <v>0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34">
        <f t="shared" si="0"/>
        <v>0</v>
      </c>
    </row>
    <row r="42" spans="1:15" ht="171.75" customHeight="1" x14ac:dyDescent="0.2">
      <c r="A42" s="44" t="s">
        <v>134</v>
      </c>
      <c r="B42" s="44" t="s">
        <v>135</v>
      </c>
      <c r="C42" s="40" t="s">
        <v>23</v>
      </c>
      <c r="D42" s="41">
        <v>0</v>
      </c>
      <c r="E42" s="41">
        <v>0</v>
      </c>
      <c r="F42" s="41">
        <v>0</v>
      </c>
      <c r="G42" s="41">
        <v>0</v>
      </c>
      <c r="H42" s="41">
        <v>0</v>
      </c>
      <c r="I42" s="41">
        <v>0</v>
      </c>
      <c r="J42" s="41">
        <v>0</v>
      </c>
      <c r="K42" s="41">
        <v>0</v>
      </c>
      <c r="L42" s="41">
        <v>0</v>
      </c>
      <c r="M42" s="41">
        <v>0</v>
      </c>
      <c r="N42" s="41">
        <v>0</v>
      </c>
      <c r="O42" s="34">
        <f t="shared" si="0"/>
        <v>0</v>
      </c>
    </row>
    <row r="43" spans="1:15" x14ac:dyDescent="0.2">
      <c r="A43" s="81" t="s">
        <v>37</v>
      </c>
      <c r="B43" s="81" t="s">
        <v>136</v>
      </c>
      <c r="C43" s="40" t="s">
        <v>23</v>
      </c>
      <c r="D43" s="41">
        <v>0</v>
      </c>
      <c r="E43" s="41">
        <v>0</v>
      </c>
      <c r="F43" s="38">
        <v>1116.3</v>
      </c>
      <c r="G43" s="38">
        <v>1115.2</v>
      </c>
      <c r="H43" s="38">
        <v>2487.6999999999998</v>
      </c>
      <c r="I43" s="38">
        <v>1313</v>
      </c>
      <c r="J43" s="38">
        <v>2487.6999999999998</v>
      </c>
      <c r="K43" s="38">
        <v>1243.9000000000001</v>
      </c>
      <c r="L43" s="38">
        <v>1243.9000000000001</v>
      </c>
      <c r="M43" s="38">
        <v>1243.9000000000001</v>
      </c>
      <c r="N43" s="38">
        <v>1243.9000000000001</v>
      </c>
      <c r="O43" s="56">
        <f t="shared" si="0"/>
        <v>13495.499999999998</v>
      </c>
    </row>
    <row r="44" spans="1:15" ht="15" x14ac:dyDescent="0.25">
      <c r="A44" s="82"/>
      <c r="B44" s="82"/>
      <c r="C44" s="40" t="s">
        <v>99</v>
      </c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54"/>
    </row>
    <row r="45" spans="1:15" ht="25.5" x14ac:dyDescent="0.2">
      <c r="A45" s="82"/>
      <c r="B45" s="82"/>
      <c r="C45" s="40" t="s">
        <v>113</v>
      </c>
      <c r="D45" s="41">
        <v>0</v>
      </c>
      <c r="E45" s="41">
        <v>0</v>
      </c>
      <c r="F45" s="41">
        <v>0</v>
      </c>
      <c r="G45" s="41">
        <v>0</v>
      </c>
      <c r="H45" s="41">
        <v>0</v>
      </c>
      <c r="I45" s="41">
        <v>0</v>
      </c>
      <c r="J45" s="41">
        <v>0</v>
      </c>
      <c r="K45" s="41">
        <v>0</v>
      </c>
      <c r="L45" s="41">
        <v>0</v>
      </c>
      <c r="M45" s="41">
        <v>0</v>
      </c>
      <c r="N45" s="41">
        <v>0</v>
      </c>
      <c r="O45" s="56">
        <f t="shared" si="0"/>
        <v>0</v>
      </c>
    </row>
    <row r="46" spans="1:15" ht="25.5" x14ac:dyDescent="0.2">
      <c r="A46" s="82"/>
      <c r="B46" s="82"/>
      <c r="C46" s="40" t="s">
        <v>114</v>
      </c>
      <c r="D46" s="41">
        <v>0</v>
      </c>
      <c r="E46" s="41">
        <v>0</v>
      </c>
      <c r="F46" s="38">
        <v>1116.3</v>
      </c>
      <c r="G46" s="38">
        <v>1115.2</v>
      </c>
      <c r="H46" s="38">
        <v>2487.6999999999998</v>
      </c>
      <c r="I46" s="38">
        <v>1313</v>
      </c>
      <c r="J46" s="38">
        <v>2487.6999999999998</v>
      </c>
      <c r="K46" s="38">
        <v>1243.9000000000001</v>
      </c>
      <c r="L46" s="38">
        <v>1243.9000000000001</v>
      </c>
      <c r="M46" s="38">
        <v>1243.9000000000001</v>
      </c>
      <c r="N46" s="38">
        <v>1243.9000000000001</v>
      </c>
      <c r="O46" s="56">
        <f t="shared" si="0"/>
        <v>13495.499999999998</v>
      </c>
    </row>
    <row r="47" spans="1:15" ht="82.5" customHeight="1" x14ac:dyDescent="0.2">
      <c r="A47" s="83"/>
      <c r="B47" s="83"/>
      <c r="C47" s="43" t="s">
        <v>115</v>
      </c>
      <c r="D47" s="41">
        <v>0</v>
      </c>
      <c r="E47" s="41">
        <v>0</v>
      </c>
      <c r="F47" s="41">
        <v>0</v>
      </c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56">
        <f t="shared" si="0"/>
        <v>0</v>
      </c>
    </row>
    <row r="48" spans="1:15" x14ac:dyDescent="0.2">
      <c r="A48" s="81" t="s">
        <v>28</v>
      </c>
      <c r="B48" s="81" t="s">
        <v>137</v>
      </c>
      <c r="C48" s="40" t="s">
        <v>23</v>
      </c>
      <c r="D48" s="41">
        <v>0</v>
      </c>
      <c r="E48" s="41">
        <v>0</v>
      </c>
      <c r="F48" s="41">
        <v>9.5</v>
      </c>
      <c r="G48" s="41">
        <v>9.5</v>
      </c>
      <c r="H48" s="41">
        <v>19</v>
      </c>
      <c r="I48" s="41">
        <v>9.5</v>
      </c>
      <c r="J48" s="41">
        <v>19</v>
      </c>
      <c r="K48" s="41">
        <v>9.5</v>
      </c>
      <c r="L48" s="41">
        <v>9.5</v>
      </c>
      <c r="M48" s="41">
        <v>9.5</v>
      </c>
      <c r="N48" s="41">
        <v>9.5</v>
      </c>
      <c r="O48" s="56">
        <f t="shared" si="0"/>
        <v>104.5</v>
      </c>
    </row>
    <row r="49" spans="1:15" ht="15" x14ac:dyDescent="0.25">
      <c r="A49" s="82"/>
      <c r="B49" s="82"/>
      <c r="C49" s="40" t="s">
        <v>99</v>
      </c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54"/>
    </row>
    <row r="50" spans="1:15" ht="25.5" x14ac:dyDescent="0.2">
      <c r="A50" s="83"/>
      <c r="B50" s="83"/>
      <c r="C50" s="40" t="s">
        <v>114</v>
      </c>
      <c r="D50" s="41">
        <v>0</v>
      </c>
      <c r="E50" s="41">
        <v>0</v>
      </c>
      <c r="F50" s="41">
        <v>9.5</v>
      </c>
      <c r="G50" s="41">
        <v>9.5</v>
      </c>
      <c r="H50" s="41">
        <v>19</v>
      </c>
      <c r="I50" s="41">
        <v>9.5</v>
      </c>
      <c r="J50" s="41">
        <v>19</v>
      </c>
      <c r="K50" s="41">
        <v>9.5</v>
      </c>
      <c r="L50" s="41">
        <v>9.5</v>
      </c>
      <c r="M50" s="41">
        <v>9.5</v>
      </c>
      <c r="N50" s="41">
        <v>9.5</v>
      </c>
      <c r="O50" s="56">
        <v>104.5</v>
      </c>
    </row>
    <row r="51" spans="1:15" ht="133.5" customHeight="1" x14ac:dyDescent="0.2">
      <c r="A51" s="44" t="s">
        <v>40</v>
      </c>
      <c r="B51" s="44" t="s">
        <v>138</v>
      </c>
      <c r="C51" s="40" t="s">
        <v>23</v>
      </c>
      <c r="D51" s="41">
        <v>0</v>
      </c>
      <c r="E51" s="41">
        <v>0</v>
      </c>
      <c r="F51" s="41">
        <v>0</v>
      </c>
      <c r="G51" s="41">
        <v>0</v>
      </c>
      <c r="H51" s="41">
        <v>0</v>
      </c>
      <c r="I51" s="41">
        <v>0</v>
      </c>
      <c r="J51" s="41">
        <v>0</v>
      </c>
      <c r="K51" s="41">
        <v>0</v>
      </c>
      <c r="L51" s="41">
        <v>0</v>
      </c>
      <c r="M51" s="41">
        <v>0</v>
      </c>
      <c r="N51" s="41">
        <v>0</v>
      </c>
      <c r="O51" s="34">
        <f t="shared" si="0"/>
        <v>0</v>
      </c>
    </row>
    <row r="52" spans="1:15" x14ac:dyDescent="0.2">
      <c r="A52" s="81" t="s">
        <v>41</v>
      </c>
      <c r="B52" s="81" t="s">
        <v>139</v>
      </c>
      <c r="C52" s="40" t="s">
        <v>23</v>
      </c>
      <c r="D52" s="41">
        <v>0</v>
      </c>
      <c r="E52" s="41">
        <v>0</v>
      </c>
      <c r="F52" s="38">
        <v>1106.8</v>
      </c>
      <c r="G52" s="38">
        <v>1105.7</v>
      </c>
      <c r="H52" s="38">
        <v>2468.6999999999998</v>
      </c>
      <c r="I52" s="38">
        <v>1303.5</v>
      </c>
      <c r="J52" s="38">
        <v>2468.6999999999998</v>
      </c>
      <c r="K52" s="38">
        <v>1234.4000000000001</v>
      </c>
      <c r="L52" s="38">
        <v>1234.4000000000001</v>
      </c>
      <c r="M52" s="38">
        <v>1234.4000000000001</v>
      </c>
      <c r="N52" s="38">
        <v>1234.4000000000001</v>
      </c>
      <c r="O52" s="34">
        <f t="shared" si="0"/>
        <v>13390.999999999998</v>
      </c>
    </row>
    <row r="53" spans="1:15" x14ac:dyDescent="0.2">
      <c r="A53" s="82"/>
      <c r="B53" s="82"/>
      <c r="C53" s="40" t="s">
        <v>99</v>
      </c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34"/>
    </row>
    <row r="54" spans="1:15" ht="25.5" x14ac:dyDescent="0.2">
      <c r="A54" s="82"/>
      <c r="B54" s="82"/>
      <c r="C54" s="40" t="s">
        <v>113</v>
      </c>
      <c r="D54" s="41">
        <v>0</v>
      </c>
      <c r="E54" s="41">
        <v>0</v>
      </c>
      <c r="F54" s="41">
        <v>0</v>
      </c>
      <c r="G54" s="41">
        <v>0</v>
      </c>
      <c r="H54" s="41">
        <v>0</v>
      </c>
      <c r="I54" s="41">
        <v>0</v>
      </c>
      <c r="J54" s="41">
        <v>0</v>
      </c>
      <c r="K54" s="41">
        <v>0</v>
      </c>
      <c r="L54" s="41">
        <v>0</v>
      </c>
      <c r="M54" s="41">
        <v>0</v>
      </c>
      <c r="N54" s="41">
        <v>0</v>
      </c>
      <c r="O54" s="34">
        <f t="shared" si="0"/>
        <v>0</v>
      </c>
    </row>
    <row r="55" spans="1:15" ht="25.5" x14ac:dyDescent="0.2">
      <c r="A55" s="82"/>
      <c r="B55" s="82"/>
      <c r="C55" s="40" t="s">
        <v>114</v>
      </c>
      <c r="D55" s="41">
        <v>0</v>
      </c>
      <c r="E55" s="41">
        <v>0</v>
      </c>
      <c r="F55" s="38">
        <v>1106.8</v>
      </c>
      <c r="G55" s="38">
        <v>1105.7</v>
      </c>
      <c r="H55" s="38">
        <v>2468.6999999999998</v>
      </c>
      <c r="I55" s="38">
        <v>1303.5</v>
      </c>
      <c r="J55" s="38">
        <v>2468.6999999999998</v>
      </c>
      <c r="K55" s="38">
        <v>1234.4000000000001</v>
      </c>
      <c r="L55" s="38">
        <v>1234.4000000000001</v>
      </c>
      <c r="M55" s="38">
        <v>1234.4000000000001</v>
      </c>
      <c r="N55" s="38">
        <v>1234.4000000000001</v>
      </c>
      <c r="O55" s="34">
        <f t="shared" si="0"/>
        <v>13390.999999999998</v>
      </c>
    </row>
    <row r="56" spans="1:15" ht="40.5" customHeight="1" x14ac:dyDescent="0.2">
      <c r="A56" s="83"/>
      <c r="B56" s="83"/>
      <c r="C56" s="43" t="s">
        <v>115</v>
      </c>
      <c r="D56" s="41">
        <v>0</v>
      </c>
      <c r="E56" s="41">
        <v>0</v>
      </c>
      <c r="F56" s="41">
        <v>0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M56" s="41">
        <v>0</v>
      </c>
      <c r="N56" s="41">
        <v>0</v>
      </c>
      <c r="O56" s="34">
        <f t="shared" si="0"/>
        <v>0</v>
      </c>
    </row>
    <row r="57" spans="1:15" ht="16.5" customHeight="1" x14ac:dyDescent="0.2">
      <c r="A57" s="84" t="s">
        <v>141</v>
      </c>
      <c r="B57" s="87" t="s">
        <v>142</v>
      </c>
      <c r="C57" s="48" t="s">
        <v>23</v>
      </c>
      <c r="D57" s="41">
        <v>0</v>
      </c>
      <c r="E57" s="41">
        <v>0</v>
      </c>
      <c r="F57" s="41">
        <v>0</v>
      </c>
      <c r="G57" s="41">
        <v>0</v>
      </c>
      <c r="H57" s="41">
        <v>0</v>
      </c>
      <c r="I57" s="38">
        <v>7284</v>
      </c>
      <c r="J57" s="41">
        <v>0</v>
      </c>
      <c r="K57" s="38">
        <v>41400</v>
      </c>
      <c r="L57" s="41">
        <v>0</v>
      </c>
      <c r="M57" s="41">
        <v>0</v>
      </c>
      <c r="N57" s="41">
        <v>0</v>
      </c>
      <c r="O57" s="46">
        <v>48684</v>
      </c>
    </row>
    <row r="58" spans="1:15" x14ac:dyDescent="0.2">
      <c r="A58" s="85"/>
      <c r="B58" s="88"/>
      <c r="C58" s="48" t="s">
        <v>99</v>
      </c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34"/>
    </row>
    <row r="59" spans="1:15" ht="25.5" x14ac:dyDescent="0.2">
      <c r="A59" s="85"/>
      <c r="B59" s="88"/>
      <c r="C59" s="48" t="s">
        <v>113</v>
      </c>
      <c r="D59" s="41">
        <v>0</v>
      </c>
      <c r="E59" s="41">
        <v>0</v>
      </c>
      <c r="F59" s="41">
        <v>0</v>
      </c>
      <c r="G59" s="41">
        <v>0</v>
      </c>
      <c r="H59" s="41">
        <v>0</v>
      </c>
      <c r="I59" s="38">
        <v>7138.3</v>
      </c>
      <c r="J59" s="41">
        <v>0</v>
      </c>
      <c r="K59" s="38">
        <v>40572</v>
      </c>
      <c r="L59" s="41">
        <v>0</v>
      </c>
      <c r="M59" s="41">
        <v>0</v>
      </c>
      <c r="N59" s="41">
        <v>0</v>
      </c>
      <c r="O59" s="46">
        <v>47710.3</v>
      </c>
    </row>
    <row r="60" spans="1:15" ht="25.5" x14ac:dyDescent="0.2">
      <c r="A60" s="85"/>
      <c r="B60" s="88"/>
      <c r="C60" s="48" t="s">
        <v>114</v>
      </c>
      <c r="D60" s="41">
        <v>0</v>
      </c>
      <c r="E60" s="41">
        <v>0</v>
      </c>
      <c r="F60" s="41">
        <v>0</v>
      </c>
      <c r="G60" s="41">
        <v>0</v>
      </c>
      <c r="H60" s="41">
        <v>0</v>
      </c>
      <c r="I60" s="41">
        <v>72.849999999999994</v>
      </c>
      <c r="J60" s="41">
        <v>0</v>
      </c>
      <c r="K60" s="41">
        <v>414</v>
      </c>
      <c r="L60" s="41">
        <v>0</v>
      </c>
      <c r="M60" s="41">
        <v>0</v>
      </c>
      <c r="N60" s="41">
        <v>0</v>
      </c>
      <c r="O60" s="34">
        <v>486.85</v>
      </c>
    </row>
    <row r="61" spans="1:15" ht="38.25" x14ac:dyDescent="0.2">
      <c r="A61" s="86"/>
      <c r="B61" s="89"/>
      <c r="C61" s="48" t="s">
        <v>116</v>
      </c>
      <c r="D61" s="41">
        <v>0</v>
      </c>
      <c r="E61" s="41">
        <v>0</v>
      </c>
      <c r="F61" s="41">
        <v>0</v>
      </c>
      <c r="G61" s="41">
        <v>0</v>
      </c>
      <c r="H61" s="41">
        <v>0</v>
      </c>
      <c r="I61" s="41">
        <v>72.849999999999994</v>
      </c>
      <c r="J61" s="41">
        <v>0</v>
      </c>
      <c r="K61" s="41">
        <v>414</v>
      </c>
      <c r="L61" s="41">
        <v>0</v>
      </c>
      <c r="M61" s="41">
        <v>0</v>
      </c>
      <c r="N61" s="41">
        <v>0</v>
      </c>
      <c r="O61" s="34">
        <v>486.85</v>
      </c>
    </row>
    <row r="62" spans="1:15" x14ac:dyDescent="0.2">
      <c r="A62" s="81" t="s">
        <v>143</v>
      </c>
      <c r="B62" s="81" t="s">
        <v>140</v>
      </c>
      <c r="C62" s="40" t="s">
        <v>23</v>
      </c>
      <c r="D62" s="41">
        <v>0</v>
      </c>
      <c r="E62" s="41">
        <v>0</v>
      </c>
      <c r="F62" s="41">
        <v>0</v>
      </c>
      <c r="G62" s="41">
        <v>0</v>
      </c>
      <c r="H62" s="41">
        <v>0</v>
      </c>
      <c r="I62" s="38">
        <v>7284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34">
        <f t="shared" ref="O62" si="1">SUM(D62:N62)</f>
        <v>7284</v>
      </c>
    </row>
    <row r="63" spans="1:15" x14ac:dyDescent="0.2">
      <c r="A63" s="82"/>
      <c r="B63" s="82"/>
      <c r="C63" s="40" t="s">
        <v>99</v>
      </c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34"/>
    </row>
    <row r="64" spans="1:15" ht="25.5" x14ac:dyDescent="0.2">
      <c r="A64" s="82"/>
      <c r="B64" s="82"/>
      <c r="C64" s="40" t="s">
        <v>113</v>
      </c>
      <c r="D64" s="41">
        <v>0</v>
      </c>
      <c r="E64" s="41">
        <v>0</v>
      </c>
      <c r="F64" s="41">
        <v>0</v>
      </c>
      <c r="G64" s="41">
        <v>0</v>
      </c>
      <c r="H64" s="41">
        <v>0</v>
      </c>
      <c r="I64" s="38">
        <v>7138.3</v>
      </c>
      <c r="J64" s="41">
        <v>0</v>
      </c>
      <c r="K64" s="41">
        <v>0</v>
      </c>
      <c r="L64" s="41">
        <v>0</v>
      </c>
      <c r="M64" s="41">
        <v>0</v>
      </c>
      <c r="N64" s="41">
        <v>0</v>
      </c>
      <c r="O64" s="34">
        <f t="shared" ref="O64:O67" si="2">SUM(D64:N64)</f>
        <v>7138.3</v>
      </c>
    </row>
    <row r="65" spans="1:18" ht="25.5" x14ac:dyDescent="0.2">
      <c r="A65" s="82"/>
      <c r="B65" s="82"/>
      <c r="C65" s="40" t="s">
        <v>114</v>
      </c>
      <c r="D65" s="41">
        <v>0</v>
      </c>
      <c r="E65" s="41">
        <v>0</v>
      </c>
      <c r="F65" s="41">
        <v>0</v>
      </c>
      <c r="G65" s="41">
        <v>0</v>
      </c>
      <c r="H65" s="41">
        <v>0</v>
      </c>
      <c r="I65" s="41">
        <v>72.849999999999994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34">
        <f t="shared" si="2"/>
        <v>72.849999999999994</v>
      </c>
    </row>
    <row r="66" spans="1:18" ht="38.25" x14ac:dyDescent="0.2">
      <c r="A66" s="83"/>
      <c r="B66" s="83"/>
      <c r="C66" s="43" t="s">
        <v>116</v>
      </c>
      <c r="D66" s="41">
        <v>0</v>
      </c>
      <c r="E66" s="41">
        <v>0</v>
      </c>
      <c r="F66" s="41">
        <v>0</v>
      </c>
      <c r="G66" s="41">
        <v>0</v>
      </c>
      <c r="H66" s="41">
        <v>0</v>
      </c>
      <c r="I66" s="41">
        <v>72.849999999999994</v>
      </c>
      <c r="J66" s="41">
        <v>0</v>
      </c>
      <c r="K66" s="41">
        <v>0</v>
      </c>
      <c r="L66" s="41">
        <v>0</v>
      </c>
      <c r="M66" s="41">
        <v>0</v>
      </c>
      <c r="N66" s="41">
        <v>0</v>
      </c>
      <c r="O66" s="34">
        <f t="shared" si="2"/>
        <v>72.849999999999994</v>
      </c>
    </row>
    <row r="67" spans="1:18" x14ac:dyDescent="0.2">
      <c r="A67" s="81" t="s">
        <v>144</v>
      </c>
      <c r="B67" s="81" t="s">
        <v>147</v>
      </c>
      <c r="C67" s="40" t="s">
        <v>23</v>
      </c>
      <c r="D67" s="41">
        <v>0</v>
      </c>
      <c r="E67" s="41">
        <v>0</v>
      </c>
      <c r="F67" s="41">
        <v>0</v>
      </c>
      <c r="G67" s="41">
        <v>0</v>
      </c>
      <c r="H67" s="41">
        <v>0</v>
      </c>
      <c r="I67" s="38">
        <v>0</v>
      </c>
      <c r="J67" s="41">
        <v>0</v>
      </c>
      <c r="K67" s="38">
        <v>22500</v>
      </c>
      <c r="L67" s="41">
        <v>0</v>
      </c>
      <c r="M67" s="41">
        <v>0</v>
      </c>
      <c r="N67" s="41">
        <v>0</v>
      </c>
      <c r="O67" s="34">
        <f t="shared" si="2"/>
        <v>22500</v>
      </c>
      <c r="R67" s="45"/>
    </row>
    <row r="68" spans="1:18" x14ac:dyDescent="0.2">
      <c r="A68" s="82"/>
      <c r="B68" s="82"/>
      <c r="C68" s="40" t="s">
        <v>99</v>
      </c>
      <c r="D68" s="41"/>
      <c r="E68" s="41"/>
      <c r="F68" s="41"/>
      <c r="G68" s="41"/>
      <c r="H68" s="41"/>
      <c r="I68" s="41">
        <v>0</v>
      </c>
      <c r="J68" s="41"/>
      <c r="K68" s="41"/>
      <c r="L68" s="41"/>
      <c r="M68" s="41"/>
      <c r="N68" s="41"/>
      <c r="O68" s="34"/>
    </row>
    <row r="69" spans="1:18" ht="25.5" x14ac:dyDescent="0.2">
      <c r="A69" s="82"/>
      <c r="B69" s="82"/>
      <c r="C69" s="40" t="s">
        <v>113</v>
      </c>
      <c r="D69" s="41">
        <v>0</v>
      </c>
      <c r="E69" s="41">
        <v>0</v>
      </c>
      <c r="F69" s="41">
        <v>0</v>
      </c>
      <c r="G69" s="41">
        <v>0</v>
      </c>
      <c r="H69" s="41">
        <v>0</v>
      </c>
      <c r="I69" s="38">
        <v>0</v>
      </c>
      <c r="J69" s="41">
        <v>0</v>
      </c>
      <c r="K69" s="38">
        <v>22050</v>
      </c>
      <c r="L69" s="41">
        <v>0</v>
      </c>
      <c r="M69" s="41">
        <v>0</v>
      </c>
      <c r="N69" s="41">
        <v>0</v>
      </c>
      <c r="O69" s="34">
        <f t="shared" ref="O69:O72" si="3">SUM(D69:N69)</f>
        <v>22050</v>
      </c>
    </row>
    <row r="70" spans="1:18" ht="25.5" x14ac:dyDescent="0.2">
      <c r="A70" s="82"/>
      <c r="B70" s="82"/>
      <c r="C70" s="40" t="s">
        <v>114</v>
      </c>
      <c r="D70" s="41">
        <v>0</v>
      </c>
      <c r="E70" s="41">
        <v>0</v>
      </c>
      <c r="F70" s="41">
        <v>0</v>
      </c>
      <c r="G70" s="41">
        <v>0</v>
      </c>
      <c r="H70" s="41">
        <v>0</v>
      </c>
      <c r="I70" s="41">
        <v>0</v>
      </c>
      <c r="J70" s="41">
        <v>0</v>
      </c>
      <c r="K70" s="41">
        <v>225</v>
      </c>
      <c r="L70" s="41">
        <v>0</v>
      </c>
      <c r="M70" s="41">
        <v>0</v>
      </c>
      <c r="N70" s="41">
        <v>0</v>
      </c>
      <c r="O70" s="34">
        <f t="shared" si="3"/>
        <v>225</v>
      </c>
    </row>
    <row r="71" spans="1:18" ht="63.75" customHeight="1" x14ac:dyDescent="0.2">
      <c r="A71" s="83"/>
      <c r="B71" s="83"/>
      <c r="C71" s="43" t="s">
        <v>156</v>
      </c>
      <c r="D71" s="41">
        <v>0</v>
      </c>
      <c r="E71" s="41">
        <v>0</v>
      </c>
      <c r="F71" s="41">
        <v>0</v>
      </c>
      <c r="G71" s="41">
        <v>0</v>
      </c>
      <c r="H71" s="41">
        <v>0</v>
      </c>
      <c r="I71" s="41">
        <v>0</v>
      </c>
      <c r="J71" s="41">
        <v>0</v>
      </c>
      <c r="K71" s="41">
        <v>225</v>
      </c>
      <c r="L71" s="41">
        <v>0</v>
      </c>
      <c r="M71" s="41">
        <v>0</v>
      </c>
      <c r="N71" s="41">
        <v>0</v>
      </c>
      <c r="O71" s="34">
        <f t="shared" si="3"/>
        <v>225</v>
      </c>
    </row>
    <row r="72" spans="1:18" x14ac:dyDescent="0.2">
      <c r="A72" s="81" t="s">
        <v>146</v>
      </c>
      <c r="B72" s="81" t="s">
        <v>145</v>
      </c>
      <c r="C72" s="40" t="s">
        <v>23</v>
      </c>
      <c r="D72" s="41">
        <v>0</v>
      </c>
      <c r="E72" s="41">
        <v>0</v>
      </c>
      <c r="F72" s="41">
        <v>0</v>
      </c>
      <c r="G72" s="41">
        <v>0</v>
      </c>
      <c r="H72" s="41">
        <v>0</v>
      </c>
      <c r="I72" s="41">
        <v>0</v>
      </c>
      <c r="J72" s="41">
        <v>0</v>
      </c>
      <c r="K72" s="38">
        <v>18900</v>
      </c>
      <c r="L72" s="41">
        <v>0</v>
      </c>
      <c r="M72" s="41">
        <v>0</v>
      </c>
      <c r="N72" s="41">
        <v>0</v>
      </c>
      <c r="O72" s="34">
        <f t="shared" si="3"/>
        <v>18900</v>
      </c>
    </row>
    <row r="73" spans="1:18" x14ac:dyDescent="0.2">
      <c r="A73" s="82"/>
      <c r="B73" s="82"/>
      <c r="C73" s="40" t="s">
        <v>99</v>
      </c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34"/>
    </row>
    <row r="74" spans="1:18" ht="25.5" x14ac:dyDescent="0.2">
      <c r="A74" s="82"/>
      <c r="B74" s="82"/>
      <c r="C74" s="40" t="s">
        <v>113</v>
      </c>
      <c r="D74" s="41">
        <v>0</v>
      </c>
      <c r="E74" s="41">
        <v>0</v>
      </c>
      <c r="F74" s="41">
        <v>0</v>
      </c>
      <c r="G74" s="41">
        <v>0</v>
      </c>
      <c r="H74" s="41">
        <v>0</v>
      </c>
      <c r="I74" s="41">
        <v>0</v>
      </c>
      <c r="J74" s="41">
        <v>0</v>
      </c>
      <c r="K74" s="38">
        <v>18522</v>
      </c>
      <c r="L74" s="41">
        <v>0</v>
      </c>
      <c r="M74" s="41">
        <v>0</v>
      </c>
      <c r="N74" s="41">
        <v>0</v>
      </c>
      <c r="O74" s="46">
        <v>18522</v>
      </c>
    </row>
    <row r="75" spans="1:18" ht="25.5" x14ac:dyDescent="0.2">
      <c r="A75" s="82"/>
      <c r="B75" s="82"/>
      <c r="C75" s="40" t="s">
        <v>114</v>
      </c>
      <c r="D75" s="41">
        <v>0</v>
      </c>
      <c r="E75" s="41">
        <v>0</v>
      </c>
      <c r="F75" s="41">
        <v>0</v>
      </c>
      <c r="G75" s="41">
        <v>0</v>
      </c>
      <c r="H75" s="41">
        <v>0</v>
      </c>
      <c r="I75" s="41">
        <v>0</v>
      </c>
      <c r="J75" s="41">
        <v>0</v>
      </c>
      <c r="K75" s="41">
        <v>189</v>
      </c>
      <c r="L75" s="41">
        <v>0</v>
      </c>
      <c r="M75" s="41">
        <v>0</v>
      </c>
      <c r="N75" s="41">
        <v>0</v>
      </c>
      <c r="O75" s="34">
        <v>189</v>
      </c>
    </row>
    <row r="76" spans="1:18" ht="38.25" x14ac:dyDescent="0.2">
      <c r="A76" s="83"/>
      <c r="B76" s="83"/>
      <c r="C76" s="43" t="s">
        <v>116</v>
      </c>
      <c r="D76" s="41">
        <v>0</v>
      </c>
      <c r="E76" s="41">
        <v>0</v>
      </c>
      <c r="F76" s="41">
        <v>0</v>
      </c>
      <c r="G76" s="41">
        <v>0</v>
      </c>
      <c r="H76" s="41">
        <v>0</v>
      </c>
      <c r="I76" s="41">
        <v>0</v>
      </c>
      <c r="J76" s="41">
        <v>0</v>
      </c>
      <c r="K76" s="41">
        <v>189</v>
      </c>
      <c r="L76" s="41">
        <v>0</v>
      </c>
      <c r="M76" s="41">
        <v>0</v>
      </c>
      <c r="N76" s="41">
        <v>0</v>
      </c>
      <c r="O76" s="34">
        <v>189</v>
      </c>
    </row>
    <row r="77" spans="1:18" x14ac:dyDescent="0.2">
      <c r="A77" s="84" t="s">
        <v>148</v>
      </c>
      <c r="B77" s="84" t="s">
        <v>149</v>
      </c>
      <c r="C77" s="48" t="s">
        <v>23</v>
      </c>
      <c r="D77" s="41">
        <v>0</v>
      </c>
      <c r="E77" s="41">
        <v>0</v>
      </c>
      <c r="F77" s="41">
        <v>0</v>
      </c>
      <c r="G77" s="41">
        <v>0</v>
      </c>
      <c r="H77" s="41">
        <v>0</v>
      </c>
      <c r="I77" s="41">
        <v>0</v>
      </c>
      <c r="J77" s="41">
        <v>0</v>
      </c>
      <c r="K77" s="41">
        <v>0</v>
      </c>
      <c r="L77" s="38">
        <v>13800</v>
      </c>
      <c r="M77" s="41">
        <v>0</v>
      </c>
      <c r="N77" s="41">
        <v>0</v>
      </c>
      <c r="O77" s="46">
        <v>13800</v>
      </c>
    </row>
    <row r="78" spans="1:18" x14ac:dyDescent="0.2">
      <c r="A78" s="85"/>
      <c r="B78" s="85"/>
      <c r="C78" s="48" t="s">
        <v>99</v>
      </c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34"/>
    </row>
    <row r="79" spans="1:18" ht="25.5" x14ac:dyDescent="0.2">
      <c r="A79" s="85"/>
      <c r="B79" s="85"/>
      <c r="C79" s="48" t="s">
        <v>113</v>
      </c>
      <c r="D79" s="41">
        <v>0</v>
      </c>
      <c r="E79" s="41">
        <v>0</v>
      </c>
      <c r="F79" s="41">
        <v>0</v>
      </c>
      <c r="G79" s="41">
        <v>0</v>
      </c>
      <c r="H79" s="41">
        <v>0</v>
      </c>
      <c r="I79" s="41">
        <v>0</v>
      </c>
      <c r="J79" s="41">
        <v>0</v>
      </c>
      <c r="K79" s="41">
        <v>0</v>
      </c>
      <c r="L79" s="38">
        <v>13525</v>
      </c>
      <c r="M79" s="41">
        <v>0</v>
      </c>
      <c r="N79" s="41">
        <v>0</v>
      </c>
      <c r="O79" s="46">
        <v>13525</v>
      </c>
    </row>
    <row r="80" spans="1:18" ht="25.5" x14ac:dyDescent="0.2">
      <c r="A80" s="85"/>
      <c r="B80" s="85"/>
      <c r="C80" s="48" t="s">
        <v>114</v>
      </c>
      <c r="D80" s="41">
        <v>0</v>
      </c>
      <c r="E80" s="41">
        <v>0</v>
      </c>
      <c r="F80" s="41">
        <v>0</v>
      </c>
      <c r="G80" s="41">
        <v>0</v>
      </c>
      <c r="H80" s="41">
        <v>0</v>
      </c>
      <c r="I80" s="41">
        <v>0</v>
      </c>
      <c r="J80" s="41">
        <v>0</v>
      </c>
      <c r="K80" s="41">
        <v>0</v>
      </c>
      <c r="L80" s="41">
        <v>138</v>
      </c>
      <c r="M80" s="41">
        <v>0</v>
      </c>
      <c r="N80" s="41">
        <v>0</v>
      </c>
      <c r="O80" s="34">
        <v>138</v>
      </c>
    </row>
    <row r="81" spans="1:15" ht="51" x14ac:dyDescent="0.2">
      <c r="A81" s="86"/>
      <c r="B81" s="86"/>
      <c r="C81" s="48" t="s">
        <v>156</v>
      </c>
      <c r="D81" s="41">
        <v>0</v>
      </c>
      <c r="E81" s="41">
        <v>0</v>
      </c>
      <c r="F81" s="41">
        <v>0</v>
      </c>
      <c r="G81" s="41">
        <v>0</v>
      </c>
      <c r="H81" s="41">
        <v>0</v>
      </c>
      <c r="I81" s="41">
        <v>0</v>
      </c>
      <c r="J81" s="41">
        <v>0</v>
      </c>
      <c r="K81" s="41">
        <v>0</v>
      </c>
      <c r="L81" s="41">
        <v>138</v>
      </c>
      <c r="M81" s="41">
        <v>0</v>
      </c>
      <c r="N81" s="41">
        <v>0</v>
      </c>
      <c r="O81" s="34">
        <v>138</v>
      </c>
    </row>
    <row r="82" spans="1:15" x14ac:dyDescent="0.2">
      <c r="A82" s="81" t="s">
        <v>150</v>
      </c>
      <c r="B82" s="81" t="s">
        <v>160</v>
      </c>
      <c r="C82" s="48" t="s">
        <v>23</v>
      </c>
      <c r="D82" s="41">
        <v>0</v>
      </c>
      <c r="E82" s="47">
        <v>0</v>
      </c>
      <c r="F82" s="41">
        <v>0</v>
      </c>
      <c r="G82" s="41">
        <v>0</v>
      </c>
      <c r="H82" s="41">
        <v>0</v>
      </c>
      <c r="I82" s="41">
        <v>0</v>
      </c>
      <c r="J82" s="41">
        <v>0</v>
      </c>
      <c r="K82" s="41">
        <v>0</v>
      </c>
      <c r="L82" s="38">
        <v>8100</v>
      </c>
      <c r="M82" s="41">
        <v>0</v>
      </c>
      <c r="N82" s="41">
        <v>0</v>
      </c>
      <c r="O82" s="46">
        <v>8100</v>
      </c>
    </row>
    <row r="83" spans="1:15" x14ac:dyDescent="0.2">
      <c r="A83" s="82"/>
      <c r="B83" s="82"/>
      <c r="C83" s="48" t="s">
        <v>99</v>
      </c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34"/>
    </row>
    <row r="84" spans="1:15" ht="25.5" x14ac:dyDescent="0.2">
      <c r="A84" s="82"/>
      <c r="B84" s="82"/>
      <c r="C84" s="48" t="s">
        <v>113</v>
      </c>
      <c r="D84" s="41">
        <v>0</v>
      </c>
      <c r="E84" s="41">
        <v>0</v>
      </c>
      <c r="F84" s="41">
        <v>0</v>
      </c>
      <c r="G84" s="41">
        <v>0</v>
      </c>
      <c r="H84" s="41">
        <v>0</v>
      </c>
      <c r="I84" s="41">
        <v>0</v>
      </c>
      <c r="J84" s="41">
        <v>0</v>
      </c>
      <c r="K84" s="41">
        <v>0</v>
      </c>
      <c r="L84" s="38">
        <v>7938</v>
      </c>
      <c r="M84" s="41">
        <v>0</v>
      </c>
      <c r="N84" s="41">
        <v>0</v>
      </c>
      <c r="O84" s="46">
        <v>7938</v>
      </c>
    </row>
    <row r="85" spans="1:15" ht="25.5" x14ac:dyDescent="0.2">
      <c r="A85" s="82"/>
      <c r="B85" s="82"/>
      <c r="C85" s="48" t="s">
        <v>114</v>
      </c>
      <c r="D85" s="41">
        <v>0</v>
      </c>
      <c r="E85" s="41">
        <v>0</v>
      </c>
      <c r="F85" s="41">
        <v>0</v>
      </c>
      <c r="G85" s="41">
        <v>0</v>
      </c>
      <c r="H85" s="41">
        <v>0</v>
      </c>
      <c r="I85" s="41">
        <v>0</v>
      </c>
      <c r="J85" s="41">
        <v>0</v>
      </c>
      <c r="K85" s="41">
        <v>0</v>
      </c>
      <c r="L85" s="41">
        <v>81</v>
      </c>
      <c r="M85" s="41">
        <v>0</v>
      </c>
      <c r="N85" s="41">
        <v>0</v>
      </c>
      <c r="O85" s="34">
        <v>81</v>
      </c>
    </row>
    <row r="86" spans="1:15" ht="61.5" customHeight="1" x14ac:dyDescent="0.2">
      <c r="A86" s="83"/>
      <c r="B86" s="83"/>
      <c r="C86" s="49" t="s">
        <v>156</v>
      </c>
      <c r="D86" s="41">
        <v>0</v>
      </c>
      <c r="E86" s="41">
        <v>0</v>
      </c>
      <c r="F86" s="41">
        <v>0</v>
      </c>
      <c r="G86" s="41">
        <v>0</v>
      </c>
      <c r="H86" s="41">
        <v>0</v>
      </c>
      <c r="I86" s="41">
        <v>0</v>
      </c>
      <c r="J86" s="41">
        <v>0</v>
      </c>
      <c r="K86" s="41">
        <v>0</v>
      </c>
      <c r="L86" s="41">
        <v>81</v>
      </c>
      <c r="M86" s="41">
        <v>0</v>
      </c>
      <c r="N86" s="41">
        <v>0</v>
      </c>
      <c r="O86" s="34">
        <v>81</v>
      </c>
    </row>
    <row r="87" spans="1:15" x14ac:dyDescent="0.2">
      <c r="A87" s="81" t="s">
        <v>151</v>
      </c>
      <c r="B87" s="81" t="s">
        <v>152</v>
      </c>
      <c r="C87" s="48" t="s">
        <v>23</v>
      </c>
      <c r="D87" s="41">
        <v>0</v>
      </c>
      <c r="E87" s="41">
        <v>0</v>
      </c>
      <c r="F87" s="41">
        <v>0</v>
      </c>
      <c r="G87" s="41">
        <v>0</v>
      </c>
      <c r="H87" s="41">
        <v>0</v>
      </c>
      <c r="I87" s="41">
        <v>0</v>
      </c>
      <c r="J87" s="41">
        <v>0</v>
      </c>
      <c r="K87" s="41">
        <v>0</v>
      </c>
      <c r="L87" s="38">
        <v>5700</v>
      </c>
      <c r="M87" s="41">
        <v>0</v>
      </c>
      <c r="N87" s="41">
        <v>0</v>
      </c>
      <c r="O87" s="46">
        <v>5700</v>
      </c>
    </row>
    <row r="88" spans="1:15" x14ac:dyDescent="0.2">
      <c r="A88" s="82"/>
      <c r="B88" s="82"/>
      <c r="C88" s="48" t="s">
        <v>99</v>
      </c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34"/>
    </row>
    <row r="89" spans="1:15" ht="25.5" x14ac:dyDescent="0.2">
      <c r="A89" s="82"/>
      <c r="B89" s="82"/>
      <c r="C89" s="48" t="s">
        <v>113</v>
      </c>
      <c r="D89" s="41">
        <v>0</v>
      </c>
      <c r="E89" s="41">
        <v>0</v>
      </c>
      <c r="F89" s="41">
        <v>0</v>
      </c>
      <c r="G89" s="41">
        <v>0</v>
      </c>
      <c r="H89" s="41">
        <v>0</v>
      </c>
      <c r="I89" s="41">
        <v>0</v>
      </c>
      <c r="J89" s="41">
        <v>0</v>
      </c>
      <c r="K89" s="41">
        <v>0</v>
      </c>
      <c r="L89" s="38">
        <v>5586</v>
      </c>
      <c r="M89" s="41">
        <v>0</v>
      </c>
      <c r="N89" s="41">
        <v>0</v>
      </c>
      <c r="O89" s="46">
        <v>5586</v>
      </c>
    </row>
    <row r="90" spans="1:15" ht="25.5" x14ac:dyDescent="0.2">
      <c r="A90" s="82"/>
      <c r="B90" s="82"/>
      <c r="C90" s="48" t="s">
        <v>114</v>
      </c>
      <c r="D90" s="41">
        <v>0</v>
      </c>
      <c r="E90" s="41">
        <v>0</v>
      </c>
      <c r="F90" s="41">
        <v>0</v>
      </c>
      <c r="G90" s="41">
        <v>0</v>
      </c>
      <c r="H90" s="41">
        <v>0</v>
      </c>
      <c r="I90" s="41">
        <v>0</v>
      </c>
      <c r="J90" s="41">
        <v>0</v>
      </c>
      <c r="K90" s="41">
        <v>0</v>
      </c>
      <c r="L90" s="41">
        <v>57</v>
      </c>
      <c r="M90" s="41">
        <v>0</v>
      </c>
      <c r="N90" s="41">
        <v>0</v>
      </c>
      <c r="O90" s="34">
        <v>57</v>
      </c>
    </row>
    <row r="91" spans="1:15" ht="51" x14ac:dyDescent="0.2">
      <c r="A91" s="83"/>
      <c r="B91" s="83"/>
      <c r="C91" s="49" t="s">
        <v>156</v>
      </c>
      <c r="D91" s="41">
        <v>0</v>
      </c>
      <c r="E91" s="41">
        <v>0</v>
      </c>
      <c r="F91" s="41">
        <v>0</v>
      </c>
      <c r="G91" s="41">
        <v>0</v>
      </c>
      <c r="H91" s="41">
        <v>0</v>
      </c>
      <c r="I91" s="41">
        <v>0</v>
      </c>
      <c r="J91" s="41">
        <v>0</v>
      </c>
      <c r="K91" s="41">
        <v>0</v>
      </c>
      <c r="L91" s="41">
        <v>57</v>
      </c>
      <c r="M91" s="41">
        <v>0</v>
      </c>
      <c r="N91" s="41">
        <v>0</v>
      </c>
      <c r="O91" s="34">
        <v>57</v>
      </c>
    </row>
    <row r="92" spans="1:15" x14ac:dyDescent="0.2">
      <c r="A92" s="84" t="s">
        <v>153</v>
      </c>
      <c r="B92" s="84" t="s">
        <v>154</v>
      </c>
      <c r="C92" s="48" t="s">
        <v>23</v>
      </c>
      <c r="D92" s="41">
        <v>0</v>
      </c>
      <c r="E92" s="41">
        <v>0</v>
      </c>
      <c r="F92" s="41">
        <v>0</v>
      </c>
      <c r="G92" s="41">
        <v>0</v>
      </c>
      <c r="H92" s="41">
        <v>0</v>
      </c>
      <c r="I92" s="41">
        <v>0</v>
      </c>
      <c r="J92" s="41">
        <v>0</v>
      </c>
      <c r="K92" s="41">
        <v>0</v>
      </c>
      <c r="L92" s="41">
        <v>0</v>
      </c>
      <c r="M92" s="38">
        <v>24000</v>
      </c>
      <c r="N92" s="41">
        <v>0</v>
      </c>
      <c r="O92" s="46">
        <v>24000</v>
      </c>
    </row>
    <row r="93" spans="1:15" x14ac:dyDescent="0.2">
      <c r="A93" s="85"/>
      <c r="B93" s="85"/>
      <c r="C93" s="48" t="s">
        <v>99</v>
      </c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34"/>
    </row>
    <row r="94" spans="1:15" ht="25.5" x14ac:dyDescent="0.2">
      <c r="A94" s="85"/>
      <c r="B94" s="85"/>
      <c r="C94" s="48" t="s">
        <v>113</v>
      </c>
      <c r="D94" s="41">
        <v>0</v>
      </c>
      <c r="E94" s="41">
        <v>0</v>
      </c>
      <c r="F94" s="41">
        <v>0</v>
      </c>
      <c r="G94" s="41">
        <v>0</v>
      </c>
      <c r="H94" s="41">
        <v>0</v>
      </c>
      <c r="I94" s="41">
        <v>0</v>
      </c>
      <c r="J94" s="41">
        <v>0</v>
      </c>
      <c r="K94" s="41">
        <v>0</v>
      </c>
      <c r="L94" s="41">
        <v>0</v>
      </c>
      <c r="M94" s="38">
        <v>23520</v>
      </c>
      <c r="N94" s="41">
        <v>0</v>
      </c>
      <c r="O94" s="46">
        <v>23520</v>
      </c>
    </row>
    <row r="95" spans="1:15" ht="25.5" x14ac:dyDescent="0.2">
      <c r="A95" s="85"/>
      <c r="B95" s="85"/>
      <c r="C95" s="48" t="s">
        <v>114</v>
      </c>
      <c r="D95" s="41">
        <v>0</v>
      </c>
      <c r="E95" s="41">
        <v>0</v>
      </c>
      <c r="F95" s="41">
        <v>0</v>
      </c>
      <c r="G95" s="41">
        <v>0</v>
      </c>
      <c r="H95" s="41">
        <v>0</v>
      </c>
      <c r="I95" s="41">
        <v>0</v>
      </c>
      <c r="J95" s="41">
        <v>0</v>
      </c>
      <c r="K95" s="41">
        <v>0</v>
      </c>
      <c r="L95" s="41">
        <v>0</v>
      </c>
      <c r="M95" s="41">
        <v>240</v>
      </c>
      <c r="N95" s="41">
        <v>0</v>
      </c>
      <c r="O95" s="34">
        <v>240</v>
      </c>
    </row>
    <row r="96" spans="1:15" ht="51" x14ac:dyDescent="0.2">
      <c r="A96" s="85"/>
      <c r="B96" s="85"/>
      <c r="C96" s="48" t="s">
        <v>156</v>
      </c>
      <c r="D96" s="41">
        <v>0</v>
      </c>
      <c r="E96" s="41">
        <v>0</v>
      </c>
      <c r="F96" s="41">
        <v>0</v>
      </c>
      <c r="G96" s="41">
        <v>0</v>
      </c>
      <c r="H96" s="41">
        <v>0</v>
      </c>
      <c r="I96" s="41">
        <v>0</v>
      </c>
      <c r="J96" s="41">
        <v>0</v>
      </c>
      <c r="K96" s="41">
        <v>0</v>
      </c>
      <c r="L96" s="41">
        <v>0</v>
      </c>
      <c r="M96" s="41">
        <v>87</v>
      </c>
      <c r="N96" s="41">
        <v>0</v>
      </c>
      <c r="O96" s="34">
        <v>87</v>
      </c>
    </row>
    <row r="97" spans="1:15" ht="51" x14ac:dyDescent="0.2">
      <c r="A97" s="86"/>
      <c r="B97" s="86"/>
      <c r="C97" s="48" t="s">
        <v>162</v>
      </c>
      <c r="D97" s="41"/>
      <c r="E97" s="41"/>
      <c r="F97" s="41"/>
      <c r="G97" s="41"/>
      <c r="H97" s="41"/>
      <c r="I97" s="41"/>
      <c r="J97" s="41"/>
      <c r="K97" s="41"/>
      <c r="L97" s="41"/>
      <c r="M97" s="41">
        <v>153</v>
      </c>
      <c r="N97" s="41">
        <v>0</v>
      </c>
      <c r="O97" s="34">
        <v>153</v>
      </c>
    </row>
    <row r="98" spans="1:15" x14ac:dyDescent="0.2">
      <c r="A98" s="81" t="s">
        <v>157</v>
      </c>
      <c r="B98" s="81" t="s">
        <v>161</v>
      </c>
      <c r="C98" s="48" t="s">
        <v>23</v>
      </c>
      <c r="D98" s="41">
        <v>0</v>
      </c>
      <c r="E98" s="41">
        <v>0</v>
      </c>
      <c r="F98" s="41">
        <v>0</v>
      </c>
      <c r="G98" s="41">
        <v>0</v>
      </c>
      <c r="H98" s="41">
        <v>0</v>
      </c>
      <c r="I98" s="41">
        <v>0</v>
      </c>
      <c r="J98" s="41">
        <v>0</v>
      </c>
      <c r="K98" s="41">
        <v>0</v>
      </c>
      <c r="L98" s="41">
        <v>0</v>
      </c>
      <c r="M98" s="38">
        <v>8700</v>
      </c>
      <c r="N98" s="41">
        <v>0</v>
      </c>
      <c r="O98" s="46">
        <v>8700</v>
      </c>
    </row>
    <row r="99" spans="1:15" x14ac:dyDescent="0.2">
      <c r="A99" s="82"/>
      <c r="B99" s="82"/>
      <c r="C99" s="48" t="s">
        <v>99</v>
      </c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34"/>
    </row>
    <row r="100" spans="1:15" ht="25.5" x14ac:dyDescent="0.2">
      <c r="A100" s="82"/>
      <c r="B100" s="82"/>
      <c r="C100" s="48" t="s">
        <v>113</v>
      </c>
      <c r="D100" s="41">
        <v>0</v>
      </c>
      <c r="E100" s="41">
        <v>0</v>
      </c>
      <c r="F100" s="41">
        <v>0</v>
      </c>
      <c r="G100" s="41">
        <v>0</v>
      </c>
      <c r="H100" s="41">
        <v>0</v>
      </c>
      <c r="I100" s="41">
        <v>0</v>
      </c>
      <c r="J100" s="41">
        <v>0</v>
      </c>
      <c r="K100" s="41">
        <v>0</v>
      </c>
      <c r="L100" s="41">
        <v>0</v>
      </c>
      <c r="M100" s="38">
        <v>8526</v>
      </c>
      <c r="N100" s="41">
        <v>0</v>
      </c>
      <c r="O100" s="46">
        <v>8526</v>
      </c>
    </row>
    <row r="101" spans="1:15" ht="25.5" x14ac:dyDescent="0.2">
      <c r="A101" s="82"/>
      <c r="B101" s="82"/>
      <c r="C101" s="48" t="s">
        <v>114</v>
      </c>
      <c r="D101" s="41">
        <v>0</v>
      </c>
      <c r="E101" s="41">
        <v>0</v>
      </c>
      <c r="F101" s="41">
        <v>0</v>
      </c>
      <c r="G101" s="41">
        <v>0</v>
      </c>
      <c r="H101" s="41">
        <v>0</v>
      </c>
      <c r="I101" s="41">
        <v>0</v>
      </c>
      <c r="J101" s="41">
        <v>0</v>
      </c>
      <c r="K101" s="41">
        <v>0</v>
      </c>
      <c r="L101" s="41">
        <v>0</v>
      </c>
      <c r="M101" s="41">
        <v>87</v>
      </c>
      <c r="N101" s="41">
        <v>0</v>
      </c>
      <c r="O101" s="34">
        <v>87</v>
      </c>
    </row>
    <row r="102" spans="1:15" ht="64.5" customHeight="1" x14ac:dyDescent="0.2">
      <c r="A102" s="83"/>
      <c r="B102" s="83"/>
      <c r="C102" s="49" t="s">
        <v>156</v>
      </c>
      <c r="D102" s="41">
        <v>0</v>
      </c>
      <c r="E102" s="41">
        <v>0</v>
      </c>
      <c r="F102" s="41">
        <v>0</v>
      </c>
      <c r="G102" s="41">
        <v>0</v>
      </c>
      <c r="H102" s="41">
        <v>0</v>
      </c>
      <c r="I102" s="41">
        <v>0</v>
      </c>
      <c r="J102" s="41">
        <v>0</v>
      </c>
      <c r="K102" s="41">
        <v>0</v>
      </c>
      <c r="L102" s="41">
        <v>0</v>
      </c>
      <c r="M102" s="41">
        <v>87</v>
      </c>
      <c r="N102" s="41">
        <v>0</v>
      </c>
      <c r="O102" s="34">
        <v>87</v>
      </c>
    </row>
    <row r="103" spans="1:15" x14ac:dyDescent="0.2">
      <c r="A103" s="81" t="s">
        <v>158</v>
      </c>
      <c r="B103" s="81" t="s">
        <v>159</v>
      </c>
      <c r="C103" s="48" t="s">
        <v>23</v>
      </c>
      <c r="D103" s="41">
        <v>0</v>
      </c>
      <c r="E103" s="41">
        <v>0</v>
      </c>
      <c r="F103" s="41">
        <v>0</v>
      </c>
      <c r="G103" s="41">
        <v>0</v>
      </c>
      <c r="H103" s="41">
        <v>0</v>
      </c>
      <c r="I103" s="41">
        <v>0</v>
      </c>
      <c r="J103" s="41">
        <v>0</v>
      </c>
      <c r="K103" s="41">
        <v>0</v>
      </c>
      <c r="L103" s="41">
        <v>0</v>
      </c>
      <c r="M103" s="38">
        <v>15300</v>
      </c>
      <c r="N103" s="41">
        <v>0</v>
      </c>
      <c r="O103" s="46">
        <v>15300</v>
      </c>
    </row>
    <row r="104" spans="1:15" x14ac:dyDescent="0.2">
      <c r="A104" s="82"/>
      <c r="B104" s="82"/>
      <c r="C104" s="48" t="s">
        <v>99</v>
      </c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34"/>
    </row>
    <row r="105" spans="1:15" ht="25.5" x14ac:dyDescent="0.2">
      <c r="A105" s="82"/>
      <c r="B105" s="82"/>
      <c r="C105" s="48" t="s">
        <v>113</v>
      </c>
      <c r="D105" s="41">
        <v>0</v>
      </c>
      <c r="E105" s="41">
        <v>0</v>
      </c>
      <c r="F105" s="41">
        <v>0</v>
      </c>
      <c r="G105" s="41">
        <v>0</v>
      </c>
      <c r="H105" s="41">
        <v>0</v>
      </c>
      <c r="I105" s="41">
        <v>0</v>
      </c>
      <c r="J105" s="41">
        <v>0</v>
      </c>
      <c r="K105" s="41">
        <v>0</v>
      </c>
      <c r="L105" s="41">
        <v>0</v>
      </c>
      <c r="M105" s="38">
        <v>14994</v>
      </c>
      <c r="N105" s="41">
        <v>0</v>
      </c>
      <c r="O105" s="46">
        <v>14994</v>
      </c>
    </row>
    <row r="106" spans="1:15" ht="25.5" x14ac:dyDescent="0.2">
      <c r="A106" s="82"/>
      <c r="B106" s="82"/>
      <c r="C106" s="48" t="s">
        <v>114</v>
      </c>
      <c r="D106" s="41">
        <v>0</v>
      </c>
      <c r="E106" s="41">
        <v>0</v>
      </c>
      <c r="F106" s="41">
        <v>0</v>
      </c>
      <c r="G106" s="41">
        <v>0</v>
      </c>
      <c r="H106" s="41">
        <v>0</v>
      </c>
      <c r="I106" s="41">
        <v>0</v>
      </c>
      <c r="J106" s="41">
        <v>0</v>
      </c>
      <c r="K106" s="41">
        <v>0</v>
      </c>
      <c r="L106" s="41">
        <v>0</v>
      </c>
      <c r="M106" s="41">
        <v>153</v>
      </c>
      <c r="N106" s="41">
        <v>0</v>
      </c>
      <c r="O106" s="34">
        <v>153</v>
      </c>
    </row>
    <row r="107" spans="1:15" ht="74.25" customHeight="1" x14ac:dyDescent="0.2">
      <c r="A107" s="83"/>
      <c r="B107" s="83"/>
      <c r="C107" s="49" t="s">
        <v>155</v>
      </c>
      <c r="D107" s="41">
        <v>0</v>
      </c>
      <c r="E107" s="41">
        <v>0</v>
      </c>
      <c r="F107" s="41">
        <v>0</v>
      </c>
      <c r="G107" s="41">
        <v>0</v>
      </c>
      <c r="H107" s="41">
        <v>0</v>
      </c>
      <c r="I107" s="41">
        <v>0</v>
      </c>
      <c r="J107" s="41">
        <v>0</v>
      </c>
      <c r="K107" s="41">
        <v>0</v>
      </c>
      <c r="L107" s="41">
        <v>0</v>
      </c>
      <c r="M107" s="41">
        <v>153</v>
      </c>
      <c r="N107" s="41">
        <v>0</v>
      </c>
      <c r="O107" s="34">
        <v>153</v>
      </c>
    </row>
  </sheetData>
  <mergeCells count="43">
    <mergeCell ref="A15:A22"/>
    <mergeCell ref="B15:B22"/>
    <mergeCell ref="K2:N2"/>
    <mergeCell ref="K3:N3"/>
    <mergeCell ref="J4:N4"/>
    <mergeCell ref="J5:N5"/>
    <mergeCell ref="I6:N6"/>
    <mergeCell ref="D8:I8"/>
    <mergeCell ref="B10:L10"/>
    <mergeCell ref="A13:A14"/>
    <mergeCell ref="B13:B14"/>
    <mergeCell ref="C13:C14"/>
    <mergeCell ref="D13:N13"/>
    <mergeCell ref="A48:A50"/>
    <mergeCell ref="B48:B50"/>
    <mergeCell ref="A52:A56"/>
    <mergeCell ref="B52:B56"/>
    <mergeCell ref="A23:A28"/>
    <mergeCell ref="B23:B28"/>
    <mergeCell ref="A29:A34"/>
    <mergeCell ref="B29:B34"/>
    <mergeCell ref="A43:A47"/>
    <mergeCell ref="B43:B47"/>
    <mergeCell ref="A57:A61"/>
    <mergeCell ref="B57:B61"/>
    <mergeCell ref="A62:A66"/>
    <mergeCell ref="B62:B66"/>
    <mergeCell ref="A67:A71"/>
    <mergeCell ref="B67:B71"/>
    <mergeCell ref="B72:B76"/>
    <mergeCell ref="A72:A76"/>
    <mergeCell ref="A77:A81"/>
    <mergeCell ref="B77:B81"/>
    <mergeCell ref="A82:A86"/>
    <mergeCell ref="B82:B86"/>
    <mergeCell ref="A103:A107"/>
    <mergeCell ref="B103:B107"/>
    <mergeCell ref="A87:A91"/>
    <mergeCell ref="B87:B91"/>
    <mergeCell ref="A92:A97"/>
    <mergeCell ref="B92:B97"/>
    <mergeCell ref="A98:A102"/>
    <mergeCell ref="B98:B102"/>
  </mergeCells>
  <pageMargins left="0.23622047244094491" right="0.23622047244094491" top="0.35433070866141736" bottom="0.35433070866141736" header="0.31496062992125984" footer="0.31496062992125984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Лист1</vt:lpstr>
      <vt:lpstr>Лист2</vt:lpstr>
      <vt:lpstr>Лист3</vt:lpstr>
      <vt:lpstr>Лист1!Заголовки_для_печати</vt:lpstr>
      <vt:lpstr>Лист2!Заголовки_для_печати</vt:lpstr>
      <vt:lpstr>Лист2!Область_печати</vt:lpstr>
      <vt:lpstr>Лист3!Область_печати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инвест1</dc:creator>
  <cp:lastModifiedBy>MATYUSHKINALN</cp:lastModifiedBy>
  <cp:lastPrinted>2020-11-19T07:25:26Z</cp:lastPrinted>
  <dcterms:created xsi:type="dcterms:W3CDTF">2019-04-09T13:13:41Z</dcterms:created>
  <dcterms:modified xsi:type="dcterms:W3CDTF">2020-11-19T09:50:08Z</dcterms:modified>
</cp:coreProperties>
</file>